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675" windowHeight="10995" activeTab="1"/>
  </bookViews>
  <sheets>
    <sheet name="Read me" sheetId="1" r:id="rId1"/>
    <sheet name="Priorities" sheetId="2" r:id="rId2"/>
  </sheets>
  <definedNames>
    <definedName name="_xlnm._FilterDatabase" localSheetId="1" hidden="1">'Priorities'!$A$2:$S$72</definedName>
  </definedNames>
  <calcPr fullCalcOnLoad="1"/>
</workbook>
</file>

<file path=xl/sharedStrings.xml><?xml version="1.0" encoding="utf-8"?>
<sst xmlns="http://schemas.openxmlformats.org/spreadsheetml/2006/main" count="325" uniqueCount="124">
  <si>
    <t>Head of Service</t>
  </si>
  <si>
    <t xml:space="preserve"> Activity / Function</t>
  </si>
  <si>
    <t xml:space="preserve"> Budget Excl Depreciation</t>
  </si>
  <si>
    <t xml:space="preserve"> Statutory service?</t>
  </si>
  <si>
    <t xml:space="preserve"> Economy</t>
  </si>
  <si>
    <t xml:space="preserve"> Safety</t>
  </si>
  <si>
    <t xml:space="preserve"> Homes</t>
  </si>
  <si>
    <t xml:space="preserve"> Children and young people</t>
  </si>
  <si>
    <t xml:space="preserve"> Culture</t>
  </si>
  <si>
    <t xml:space="preserve"> Disadvantage</t>
  </si>
  <si>
    <t xml:space="preserve"> Involvement</t>
  </si>
  <si>
    <t xml:space="preserve"> Health and wellbeing</t>
  </si>
  <si>
    <t xml:space="preserve"> Portfolio</t>
  </si>
  <si>
    <t>Celia Glynn-Williams</t>
  </si>
  <si>
    <t>Cost of Democracy - Civic Office</t>
  </si>
  <si>
    <t>Discretionary</t>
  </si>
  <si>
    <t xml:space="preserve"> Cllr Gilbey</t>
  </si>
  <si>
    <t>District Life</t>
  </si>
  <si>
    <t>Marketing and Communications</t>
  </si>
  <si>
    <t>EKS</t>
  </si>
  <si>
    <t>Housing Benefit and Council Tax support administration</t>
  </si>
  <si>
    <t>Mainly</t>
  </si>
  <si>
    <t xml:space="preserve"> Cllr Lee</t>
  </si>
  <si>
    <t>Ian Brown</t>
  </si>
  <si>
    <t>Building Control</t>
  </si>
  <si>
    <t>Partly</t>
  </si>
  <si>
    <t>Coast Protection</t>
  </si>
  <si>
    <t xml:space="preserve"> Cllr PVJ</t>
  </si>
  <si>
    <t>Conservation (Heritage &amp; Trees)</t>
  </si>
  <si>
    <t>Countryside (includes country parks)</t>
  </si>
  <si>
    <t>Development Management</t>
  </si>
  <si>
    <t>Highway Asset Management</t>
  </si>
  <si>
    <t>Housing Strategy</t>
  </si>
  <si>
    <t xml:space="preserve"> Cllr Howes</t>
  </si>
  <si>
    <t>Local Plan/Development Framework</t>
  </si>
  <si>
    <t>Transportation</t>
  </si>
  <si>
    <t>Janice McGuinness</t>
  </si>
  <si>
    <t>Beaney Museum</t>
  </si>
  <si>
    <t xml:space="preserve"> Cllr Glover</t>
  </si>
  <si>
    <t>Canterbury Heritage Museum</t>
  </si>
  <si>
    <t>Herne Bay Museum</t>
  </si>
  <si>
    <t>Indoor Sports Facilities</t>
  </si>
  <si>
    <t xml:space="preserve"> Cllr Bellamy</t>
  </si>
  <si>
    <t>International Projects</t>
  </si>
  <si>
    <t xml:space="preserve"> Cllr Law</t>
  </si>
  <si>
    <t>Local Economy + economic development</t>
  </si>
  <si>
    <t>Marlowe Theatre</t>
  </si>
  <si>
    <t>Oast House (formerly Archaeology &amp; Cons)</t>
  </si>
  <si>
    <t>Roman Museum</t>
  </si>
  <si>
    <t>Sports Development</t>
  </si>
  <si>
    <t>Tourism Management</t>
  </si>
  <si>
    <t xml:space="preserve"> Cllr Westgate</t>
  </si>
  <si>
    <t>Whitstable Museum</t>
  </si>
  <si>
    <t>Larissa Reed</t>
  </si>
  <si>
    <t>Air Quality Monitoring</t>
  </si>
  <si>
    <t xml:space="preserve"> Cllr Doyle</t>
  </si>
  <si>
    <t>Animal Health</t>
  </si>
  <si>
    <t>Cemeteries and Churchyards</t>
  </si>
  <si>
    <t>Partly?</t>
  </si>
  <si>
    <t>Central Bandstand</t>
  </si>
  <si>
    <t>Community Safety</t>
  </si>
  <si>
    <t>Dog Warden Scheme</t>
  </si>
  <si>
    <t>Emergency Planning (Prev Civil Protection)</t>
  </si>
  <si>
    <t>Environmental Protection</t>
  </si>
  <si>
    <t>Food &amp; Occupational Health</t>
  </si>
  <si>
    <t>Herne Bay Pier</t>
  </si>
  <si>
    <t>Homelessness</t>
  </si>
  <si>
    <t>Housing Allocations &amp; Lettings</t>
  </si>
  <si>
    <t>Parking Enforcement</t>
  </si>
  <si>
    <t>Pest Control</t>
  </si>
  <si>
    <t>Public Conveniences</t>
  </si>
  <si>
    <t>Public Health</t>
  </si>
  <si>
    <t>Refuse Collection</t>
  </si>
  <si>
    <t>Street Cleansing</t>
  </si>
  <si>
    <t>Lisa Fillery</t>
  </si>
  <si>
    <t>Corporate Management</t>
  </si>
  <si>
    <t>Mark Bursnell</t>
  </si>
  <si>
    <t>Corporate Policy</t>
  </si>
  <si>
    <t>Herne Bay Regeneration</t>
  </si>
  <si>
    <t>Mark Ellender</t>
  </si>
  <si>
    <t>Administration of Freedom of Information</t>
  </si>
  <si>
    <t>City Archives</t>
  </si>
  <si>
    <t>Cost of Democracy</t>
  </si>
  <si>
    <t>Democratic Services</t>
  </si>
  <si>
    <t>Elections</t>
  </si>
  <si>
    <t>Suzi Wakeham</t>
  </si>
  <si>
    <t>Allotments</t>
  </si>
  <si>
    <t>Children and Youth Services</t>
  </si>
  <si>
    <t>Community Centres</t>
  </si>
  <si>
    <t>Foreshore and Water Safety</t>
  </si>
  <si>
    <t>Grants to Voluntary Organisations</t>
  </si>
  <si>
    <t>Horsebridge Centre</t>
  </si>
  <si>
    <t>Kings Hall</t>
  </si>
  <si>
    <t>Neighbourhood Development Team</t>
  </si>
  <si>
    <t>Parish Funding</t>
  </si>
  <si>
    <t>Regeneration of Parks and Open Spaces</t>
  </si>
  <si>
    <t>Whitstable Castle</t>
  </si>
  <si>
    <t>Events Staffing</t>
  </si>
  <si>
    <t xml:space="preserve"> Cllr A Cook</t>
  </si>
  <si>
    <t>Parks and Open Spaces maintenance</t>
  </si>
  <si>
    <t xml:space="preserve"> Travel</t>
  </si>
  <si>
    <t>Cleaner and greener</t>
  </si>
  <si>
    <t>included elsewhere</t>
  </si>
  <si>
    <t>Caravan site licensing</t>
  </si>
  <si>
    <t>Processing Disabled Facilities Grant applications</t>
  </si>
  <si>
    <t>Preparing Disabled Facilities grants</t>
  </si>
  <si>
    <t>HMO Licensing</t>
  </si>
  <si>
    <t>Housing waiting list</t>
  </si>
  <si>
    <t>Unweighted Rank</t>
  </si>
  <si>
    <t>Unweighted Score</t>
  </si>
  <si>
    <t xml:space="preserve"> Weighted Score</t>
  </si>
  <si>
    <t xml:space="preserve"> Weighted Rank</t>
  </si>
  <si>
    <t>Multiplier</t>
  </si>
  <si>
    <t>Weighting</t>
  </si>
  <si>
    <t>Cultural &amp; Creative Devt Including festivals</t>
  </si>
  <si>
    <t>You can tinker with the Weightings if you want to see what effect a different view of what's important would have on the rankings.</t>
  </si>
  <si>
    <t>You can click on the little arrows on the column headings to sort or filter each column.</t>
  </si>
  <si>
    <t>The Weightings in Row 1 are applied to the scores beneath, to give the Weighted Scores and Weighted  Rankings.</t>
  </si>
  <si>
    <t>Click on the Priorities tab below to see the listing.</t>
  </si>
  <si>
    <r>
      <t xml:space="preserve">If you find any transcription errors, do please let me know: </t>
    </r>
    <r>
      <rPr>
        <b/>
        <sz val="14"/>
        <color indexed="8"/>
        <rFont val="Calibri"/>
        <family val="2"/>
      </rPr>
      <t>HerneBayMatters@gmail.com</t>
    </r>
  </si>
  <si>
    <t>Total</t>
  </si>
  <si>
    <t>Calculations</t>
  </si>
  <si>
    <t>Rank Difference</t>
  </si>
  <si>
    <t>The original Weightings are: 3,3,3,2,2,2,2,1,1,1.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</si>
</sst>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5" fontId="36" fillId="0" borderId="0" xfId="42" applyNumberFormat="1" applyFont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164" fontId="0" fillId="0" borderId="0" xfId="42" applyNumberFormat="1" applyFont="1" applyAlignment="1">
      <alignment vertical="center"/>
    </xf>
    <xf numFmtId="0" fontId="38" fillId="3" borderId="10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36" fillId="0" borderId="0" xfId="0" applyFont="1" applyAlignment="1" quotePrefix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 wrapText="1"/>
    </xf>
    <xf numFmtId="0" fontId="39" fillId="0" borderId="0" xfId="0" applyFont="1" applyAlignment="1">
      <alignment/>
    </xf>
    <xf numFmtId="0" fontId="38" fillId="3" borderId="14" xfId="0" applyFont="1" applyFill="1" applyBorder="1" applyAlignment="1">
      <alignment horizontal="center" vertical="center" wrapText="1"/>
    </xf>
    <xf numFmtId="0" fontId="38" fillId="3" borderId="15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165" fontId="0" fillId="0" borderId="0" xfId="42" applyNumberFormat="1" applyFont="1" applyAlignment="1">
      <alignment horizontal="left" vertical="center"/>
    </xf>
    <xf numFmtId="165" fontId="0" fillId="0" borderId="0" xfId="42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zoomScalePageLayoutView="0" workbookViewId="0" topLeftCell="A1">
      <selection activeCell="A10" sqref="A10"/>
    </sheetView>
  </sheetViews>
  <sheetFormatPr defaultColWidth="9.140625" defaultRowHeight="15"/>
  <cols>
    <col min="1" max="1" width="148.57421875" style="18" bestFit="1" customWidth="1"/>
  </cols>
  <sheetData>
    <row r="1" ht="18.75">
      <c r="A1" s="18" t="s">
        <v>117</v>
      </c>
    </row>
    <row r="3" ht="18.75">
      <c r="A3" s="18" t="s">
        <v>115</v>
      </c>
    </row>
    <row r="4" ht="18.75">
      <c r="A4" s="18" t="s">
        <v>123</v>
      </c>
    </row>
    <row r="6" ht="18.75">
      <c r="A6" s="18" t="s">
        <v>116</v>
      </c>
    </row>
    <row r="8" ht="18.75">
      <c r="A8" s="18" t="s">
        <v>119</v>
      </c>
    </row>
    <row r="10" ht="18.75">
      <c r="A10" s="18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2"/>
  <sheetViews>
    <sheetView showZero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2.28125" defaultRowHeight="15" zeroHeight="1"/>
  <cols>
    <col min="1" max="1" width="28.8515625" style="3" bestFit="1" customWidth="1"/>
    <col min="2" max="2" width="17.00390625" style="23" bestFit="1" customWidth="1"/>
    <col min="3" max="3" width="14.140625" style="4" bestFit="1" customWidth="1"/>
    <col min="4" max="4" width="14.00390625" style="4" bestFit="1" customWidth="1"/>
    <col min="5" max="5" width="11.57421875" style="4" bestFit="1" customWidth="1"/>
    <col min="6" max="6" width="12.140625" style="4" bestFit="1" customWidth="1"/>
    <col min="7" max="7" width="11.421875" style="4" bestFit="1" customWidth="1"/>
    <col min="8" max="8" width="16.140625" style="4" bestFit="1" customWidth="1"/>
    <col min="9" max="9" width="14.7109375" style="4" bestFit="1" customWidth="1"/>
    <col min="10" max="10" width="12.57421875" style="4" bestFit="1" customWidth="1"/>
    <col min="11" max="11" width="17.421875" style="4" bestFit="1" customWidth="1"/>
    <col min="12" max="12" width="17.28125" style="4" bestFit="1" customWidth="1"/>
    <col min="13" max="13" width="15.57421875" style="4" bestFit="1" customWidth="1"/>
    <col min="14" max="14" width="14.8515625" style="4" bestFit="1" customWidth="1"/>
    <col min="15" max="15" width="14.8515625" style="1" bestFit="1" customWidth="1"/>
    <col min="16" max="17" width="16.57421875" style="4" bestFit="1" customWidth="1"/>
    <col min="18" max="18" width="15.00390625" style="4" bestFit="1" customWidth="1"/>
    <col min="19" max="19" width="14.57421875" style="2" bestFit="1" customWidth="1"/>
    <col min="20" max="20" width="13.421875" style="2" bestFit="1" customWidth="1"/>
    <col min="21" max="21" width="19.7109375" style="2" bestFit="1" customWidth="1"/>
    <col min="22" max="22" width="12.28125" style="2" customWidth="1"/>
    <col min="23" max="23" width="9.421875" style="2" hidden="1" customWidth="1"/>
    <col min="24" max="24" width="7.00390625" style="2" hidden="1" customWidth="1"/>
    <col min="25" max="25" width="7.57421875" style="2" hidden="1" customWidth="1"/>
    <col min="26" max="26" width="6.8515625" style="2" hidden="1" customWidth="1"/>
    <col min="27" max="27" width="11.57421875" style="2" hidden="1" customWidth="1"/>
    <col min="28" max="28" width="10.140625" style="2" hidden="1" customWidth="1"/>
    <col min="29" max="29" width="8.00390625" style="2" hidden="1" customWidth="1"/>
    <col min="30" max="30" width="12.8515625" style="2" hidden="1" customWidth="1"/>
    <col min="31" max="31" width="12.28125" style="2" hidden="1" customWidth="1"/>
    <col min="32" max="32" width="11.00390625" style="2" hidden="1" customWidth="1"/>
    <col min="33" max="33" width="5.421875" style="2" hidden="1" customWidth="1"/>
    <col min="34" max="16384" width="12.28125" style="2" hidden="1" customWidth="1"/>
  </cols>
  <sheetData>
    <row r="1" spans="3:33" ht="15.75" thickBot="1">
      <c r="C1" s="11" t="s">
        <v>113</v>
      </c>
      <c r="D1" s="12">
        <v>3</v>
      </c>
      <c r="E1" s="12">
        <v>3</v>
      </c>
      <c r="F1" s="12">
        <v>3</v>
      </c>
      <c r="G1" s="12">
        <v>2</v>
      </c>
      <c r="H1" s="12">
        <v>2</v>
      </c>
      <c r="I1" s="12">
        <v>2</v>
      </c>
      <c r="J1" s="12">
        <v>2</v>
      </c>
      <c r="K1" s="12">
        <v>1</v>
      </c>
      <c r="L1" s="12">
        <v>1</v>
      </c>
      <c r="M1" s="12">
        <v>1</v>
      </c>
      <c r="N1" s="15"/>
      <c r="O1" s="16"/>
      <c r="W1" s="21" t="s">
        <v>121</v>
      </c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s="7" customFormat="1" ht="45" customHeight="1" thickBot="1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9" t="s">
        <v>100</v>
      </c>
      <c r="H2" s="9" t="s">
        <v>101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9" t="s">
        <v>110</v>
      </c>
      <c r="O2" s="20" t="s">
        <v>111</v>
      </c>
      <c r="P2" s="17" t="s">
        <v>109</v>
      </c>
      <c r="Q2" s="17" t="s">
        <v>108</v>
      </c>
      <c r="R2" s="17" t="s">
        <v>122</v>
      </c>
      <c r="S2" s="17" t="s">
        <v>112</v>
      </c>
      <c r="T2" s="7" t="s">
        <v>12</v>
      </c>
      <c r="U2" s="7" t="s">
        <v>0</v>
      </c>
      <c r="W2" s="22" t="s">
        <v>4</v>
      </c>
      <c r="X2" s="22" t="s">
        <v>5</v>
      </c>
      <c r="Y2" s="22" t="s">
        <v>6</v>
      </c>
      <c r="Z2" s="22" t="s">
        <v>100</v>
      </c>
      <c r="AA2" s="22" t="s">
        <v>101</v>
      </c>
      <c r="AB2" s="22" t="s">
        <v>7</v>
      </c>
      <c r="AC2" s="22" t="s">
        <v>8</v>
      </c>
      <c r="AD2" s="22" t="s">
        <v>9</v>
      </c>
      <c r="AE2" s="22" t="s">
        <v>10</v>
      </c>
      <c r="AF2" s="22" t="s">
        <v>11</v>
      </c>
      <c r="AG2" s="22" t="s">
        <v>120</v>
      </c>
    </row>
    <row r="3" spans="1:34" ht="30">
      <c r="A3" s="3" t="s">
        <v>34</v>
      </c>
      <c r="B3" s="23">
        <v>535361</v>
      </c>
      <c r="C3" s="4" t="s">
        <v>21</v>
      </c>
      <c r="D3" s="4">
        <v>10</v>
      </c>
      <c r="E3" s="4">
        <v>3</v>
      </c>
      <c r="F3" s="4">
        <v>10</v>
      </c>
      <c r="G3" s="4">
        <v>8</v>
      </c>
      <c r="H3" s="4">
        <v>8</v>
      </c>
      <c r="I3" s="4">
        <v>2</v>
      </c>
      <c r="J3" s="4">
        <v>2</v>
      </c>
      <c r="K3" s="4">
        <v>3</v>
      </c>
      <c r="L3" s="4">
        <v>3</v>
      </c>
      <c r="M3" s="4">
        <v>3</v>
      </c>
      <c r="N3" s="4">
        <f>AG3</f>
        <v>118</v>
      </c>
      <c r="O3" s="14">
        <f>RANK(N3,N:N)</f>
        <v>1</v>
      </c>
      <c r="P3" s="4">
        <f>SUM(D3:M3)</f>
        <v>52</v>
      </c>
      <c r="Q3" s="4">
        <f>RANK(P3,P:P)</f>
        <v>1</v>
      </c>
      <c r="R3" s="4">
        <f>Q3-O3</f>
        <v>0</v>
      </c>
      <c r="S3" s="10">
        <f>N3/P3</f>
        <v>2.269230769230769</v>
      </c>
      <c r="T3" s="2" t="s">
        <v>16</v>
      </c>
      <c r="U3" s="2" t="s">
        <v>23</v>
      </c>
      <c r="W3" s="2">
        <f>D3*D$1</f>
        <v>30</v>
      </c>
      <c r="X3" s="2">
        <f aca="true" t="shared" si="0" ref="X3:AF3">E3*E$1</f>
        <v>9</v>
      </c>
      <c r="Y3" s="2">
        <f t="shared" si="0"/>
        <v>30</v>
      </c>
      <c r="Z3" s="2">
        <f t="shared" si="0"/>
        <v>16</v>
      </c>
      <c r="AA3" s="2">
        <f t="shared" si="0"/>
        <v>16</v>
      </c>
      <c r="AB3" s="2">
        <f t="shared" si="0"/>
        <v>4</v>
      </c>
      <c r="AC3" s="2">
        <f t="shared" si="0"/>
        <v>4</v>
      </c>
      <c r="AD3" s="2">
        <f t="shared" si="0"/>
        <v>3</v>
      </c>
      <c r="AE3" s="2">
        <f t="shared" si="0"/>
        <v>3</v>
      </c>
      <c r="AF3" s="2">
        <f t="shared" si="0"/>
        <v>3</v>
      </c>
      <c r="AG3" s="2">
        <f>SUM(W3:AF3)</f>
        <v>118</v>
      </c>
      <c r="AH3" s="13"/>
    </row>
    <row r="4" spans="1:33" ht="15">
      <c r="A4" s="3" t="s">
        <v>82</v>
      </c>
      <c r="B4" s="23">
        <v>456336</v>
      </c>
      <c r="C4" s="4" t="s">
        <v>21</v>
      </c>
      <c r="D4" s="4">
        <v>4</v>
      </c>
      <c r="E4" s="4">
        <v>4</v>
      </c>
      <c r="F4" s="4">
        <v>4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f>AG4</f>
        <v>80</v>
      </c>
      <c r="O4" s="14">
        <f>RANK(N4,N:N)</f>
        <v>2</v>
      </c>
      <c r="P4" s="4">
        <f>SUM(D4:M4)</f>
        <v>40</v>
      </c>
      <c r="Q4" s="4">
        <f>RANK(P4,P:P)</f>
        <v>2</v>
      </c>
      <c r="R4" s="4">
        <f>Q4-O4</f>
        <v>0</v>
      </c>
      <c r="S4" s="10">
        <f>N4/P4</f>
        <v>2</v>
      </c>
      <c r="T4" s="2" t="s">
        <v>16</v>
      </c>
      <c r="U4" s="2" t="s">
        <v>36</v>
      </c>
      <c r="W4" s="2">
        <f aca="true" t="shared" si="1" ref="W4:W67">D4*D$1</f>
        <v>12</v>
      </c>
      <c r="X4" s="2">
        <f aca="true" t="shared" si="2" ref="X4:X67">E4*E$1</f>
        <v>12</v>
      </c>
      <c r="Y4" s="2">
        <f aca="true" t="shared" si="3" ref="Y4:Y67">F4*F$1</f>
        <v>12</v>
      </c>
      <c r="Z4" s="2">
        <f aca="true" t="shared" si="4" ref="Z4:Z67">G4*G$1</f>
        <v>8</v>
      </c>
      <c r="AA4" s="2">
        <f aca="true" t="shared" si="5" ref="AA4:AA67">H4*H$1</f>
        <v>8</v>
      </c>
      <c r="AB4" s="2">
        <f aca="true" t="shared" si="6" ref="AB4:AB67">I4*I$1</f>
        <v>8</v>
      </c>
      <c r="AC4" s="2">
        <f aca="true" t="shared" si="7" ref="AC4:AC67">J4*J$1</f>
        <v>8</v>
      </c>
      <c r="AD4" s="2">
        <f aca="true" t="shared" si="8" ref="AD4:AD67">K4*K$1</f>
        <v>4</v>
      </c>
      <c r="AE4" s="2">
        <f aca="true" t="shared" si="9" ref="AE4:AE67">L4*L$1</f>
        <v>4</v>
      </c>
      <c r="AF4" s="2">
        <f aca="true" t="shared" si="10" ref="AF4:AF67">M4*M$1</f>
        <v>4</v>
      </c>
      <c r="AG4" s="2">
        <f aca="true" t="shared" si="11" ref="AG4:AG67">SUM(W4:AF4)</f>
        <v>80</v>
      </c>
    </row>
    <row r="5" spans="1:33" ht="15">
      <c r="A5" s="3" t="s">
        <v>35</v>
      </c>
      <c r="B5" s="23">
        <v>203742</v>
      </c>
      <c r="C5" s="4" t="s">
        <v>15</v>
      </c>
      <c r="D5" s="4">
        <v>6</v>
      </c>
      <c r="E5" s="4">
        <v>4</v>
      </c>
      <c r="F5" s="4">
        <v>3</v>
      </c>
      <c r="G5" s="4">
        <v>10</v>
      </c>
      <c r="H5" s="4">
        <v>6</v>
      </c>
      <c r="I5" s="4">
        <v>0</v>
      </c>
      <c r="J5" s="4">
        <v>0</v>
      </c>
      <c r="K5" s="4">
        <v>2</v>
      </c>
      <c r="L5" s="4">
        <v>3</v>
      </c>
      <c r="M5" s="4">
        <v>2</v>
      </c>
      <c r="N5" s="4">
        <f>AG5</f>
        <v>78</v>
      </c>
      <c r="O5" s="14">
        <f>RANK(N5,N:N)</f>
        <v>3</v>
      </c>
      <c r="P5" s="4">
        <f>SUM(D5:M5)</f>
        <v>36</v>
      </c>
      <c r="Q5" s="4">
        <f>RANK(P5,P:P)</f>
        <v>3</v>
      </c>
      <c r="R5" s="4">
        <f>Q5-O5</f>
        <v>0</v>
      </c>
      <c r="S5" s="10">
        <f>N5/P5</f>
        <v>2.1666666666666665</v>
      </c>
      <c r="T5" s="2" t="s">
        <v>22</v>
      </c>
      <c r="U5" s="2" t="s">
        <v>79</v>
      </c>
      <c r="W5" s="2">
        <f t="shared" si="1"/>
        <v>18</v>
      </c>
      <c r="X5" s="2">
        <f t="shared" si="2"/>
        <v>12</v>
      </c>
      <c r="Y5" s="2">
        <f t="shared" si="3"/>
        <v>9</v>
      </c>
      <c r="Z5" s="2">
        <f t="shared" si="4"/>
        <v>20</v>
      </c>
      <c r="AA5" s="2">
        <f t="shared" si="5"/>
        <v>12</v>
      </c>
      <c r="AB5" s="2">
        <f t="shared" si="6"/>
        <v>0</v>
      </c>
      <c r="AC5" s="2">
        <f t="shared" si="7"/>
        <v>0</v>
      </c>
      <c r="AD5" s="2">
        <f t="shared" si="8"/>
        <v>2</v>
      </c>
      <c r="AE5" s="2">
        <f t="shared" si="9"/>
        <v>3</v>
      </c>
      <c r="AF5" s="2">
        <f t="shared" si="10"/>
        <v>2</v>
      </c>
      <c r="AG5" s="2">
        <f t="shared" si="11"/>
        <v>78</v>
      </c>
    </row>
    <row r="6" spans="1:33" ht="15">
      <c r="A6" s="3" t="s">
        <v>30</v>
      </c>
      <c r="B6" s="23">
        <v>855368</v>
      </c>
      <c r="C6" s="4" t="s">
        <v>21</v>
      </c>
      <c r="D6" s="4">
        <v>7</v>
      </c>
      <c r="E6" s="4">
        <v>3</v>
      </c>
      <c r="F6" s="4">
        <v>7</v>
      </c>
      <c r="G6" s="4">
        <v>4</v>
      </c>
      <c r="H6" s="4">
        <v>6</v>
      </c>
      <c r="I6" s="4">
        <v>0</v>
      </c>
      <c r="J6" s="4">
        <v>1</v>
      </c>
      <c r="K6" s="4">
        <v>2</v>
      </c>
      <c r="L6" s="4">
        <v>3</v>
      </c>
      <c r="M6" s="4">
        <v>0</v>
      </c>
      <c r="N6" s="4">
        <f>AG6</f>
        <v>78</v>
      </c>
      <c r="O6" s="14">
        <f>RANK(N6,N:N)</f>
        <v>3</v>
      </c>
      <c r="P6" s="4">
        <f>SUM(D6:M6)</f>
        <v>33</v>
      </c>
      <c r="Q6" s="4">
        <f>RANK(P6,P:P)</f>
        <v>7</v>
      </c>
      <c r="R6" s="4">
        <f>Q6-O6</f>
        <v>4</v>
      </c>
      <c r="S6" s="10">
        <f>N6/P6</f>
        <v>2.3636363636363638</v>
      </c>
      <c r="T6" s="2" t="s">
        <v>27</v>
      </c>
      <c r="U6" s="2" t="s">
        <v>36</v>
      </c>
      <c r="W6" s="2">
        <f t="shared" si="1"/>
        <v>21</v>
      </c>
      <c r="X6" s="2">
        <f t="shared" si="2"/>
        <v>9</v>
      </c>
      <c r="Y6" s="2">
        <f t="shared" si="3"/>
        <v>21</v>
      </c>
      <c r="Z6" s="2">
        <f t="shared" si="4"/>
        <v>8</v>
      </c>
      <c r="AA6" s="2">
        <f t="shared" si="5"/>
        <v>12</v>
      </c>
      <c r="AB6" s="2">
        <f t="shared" si="6"/>
        <v>0</v>
      </c>
      <c r="AC6" s="2">
        <f t="shared" si="7"/>
        <v>2</v>
      </c>
      <c r="AD6" s="2">
        <f t="shared" si="8"/>
        <v>2</v>
      </c>
      <c r="AE6" s="2">
        <f t="shared" si="9"/>
        <v>3</v>
      </c>
      <c r="AF6" s="2">
        <f t="shared" si="10"/>
        <v>0</v>
      </c>
      <c r="AG6" s="2">
        <f t="shared" si="11"/>
        <v>78</v>
      </c>
    </row>
    <row r="7" spans="1:33" ht="15">
      <c r="A7" s="3" t="s">
        <v>46</v>
      </c>
      <c r="B7" s="23">
        <v>376791</v>
      </c>
      <c r="C7" s="4" t="s">
        <v>15</v>
      </c>
      <c r="D7" s="4">
        <v>7</v>
      </c>
      <c r="E7" s="4">
        <v>1</v>
      </c>
      <c r="F7" s="4">
        <v>0</v>
      </c>
      <c r="G7" s="4">
        <v>3</v>
      </c>
      <c r="H7" s="4">
        <v>2</v>
      </c>
      <c r="I7" s="4">
        <v>5</v>
      </c>
      <c r="J7" s="4">
        <v>10</v>
      </c>
      <c r="K7" s="4">
        <v>3</v>
      </c>
      <c r="L7" s="4">
        <v>1</v>
      </c>
      <c r="M7" s="4">
        <v>4</v>
      </c>
      <c r="N7" s="4">
        <f>AG7</f>
        <v>72</v>
      </c>
      <c r="O7" s="14">
        <f>RANK(N7,N:N)</f>
        <v>5</v>
      </c>
      <c r="P7" s="4">
        <f>SUM(D7:M7)</f>
        <v>36</v>
      </c>
      <c r="Q7" s="4">
        <f>RANK(P7,P:P)</f>
        <v>3</v>
      </c>
      <c r="R7" s="4">
        <f>Q7-O7</f>
        <v>-2</v>
      </c>
      <c r="S7" s="10">
        <f>N7/P7</f>
        <v>2</v>
      </c>
      <c r="T7" s="2" t="s">
        <v>16</v>
      </c>
      <c r="U7" s="2" t="s">
        <v>23</v>
      </c>
      <c r="W7" s="2">
        <f t="shared" si="1"/>
        <v>21</v>
      </c>
      <c r="X7" s="2">
        <f t="shared" si="2"/>
        <v>3</v>
      </c>
      <c r="Y7" s="2">
        <f t="shared" si="3"/>
        <v>0</v>
      </c>
      <c r="Z7" s="2">
        <f t="shared" si="4"/>
        <v>6</v>
      </c>
      <c r="AA7" s="2">
        <f t="shared" si="5"/>
        <v>4</v>
      </c>
      <c r="AB7" s="2">
        <f t="shared" si="6"/>
        <v>10</v>
      </c>
      <c r="AC7" s="2">
        <f t="shared" si="7"/>
        <v>20</v>
      </c>
      <c r="AD7" s="2">
        <f t="shared" si="8"/>
        <v>3</v>
      </c>
      <c r="AE7" s="2">
        <f t="shared" si="9"/>
        <v>1</v>
      </c>
      <c r="AF7" s="2">
        <f t="shared" si="10"/>
        <v>4</v>
      </c>
      <c r="AG7" s="2">
        <f t="shared" si="11"/>
        <v>72</v>
      </c>
    </row>
    <row r="8" spans="1:33" ht="30">
      <c r="A8" s="3" t="s">
        <v>45</v>
      </c>
      <c r="B8" s="23">
        <v>578058</v>
      </c>
      <c r="C8" s="4" t="s">
        <v>15</v>
      </c>
      <c r="D8" s="4">
        <v>10</v>
      </c>
      <c r="E8" s="4">
        <v>4</v>
      </c>
      <c r="F8" s="4">
        <v>3</v>
      </c>
      <c r="G8" s="4">
        <v>4</v>
      </c>
      <c r="H8" s="4">
        <v>0</v>
      </c>
      <c r="I8" s="4">
        <v>1</v>
      </c>
      <c r="J8" s="4">
        <v>2</v>
      </c>
      <c r="K8" s="4">
        <v>3</v>
      </c>
      <c r="L8" s="4">
        <v>4</v>
      </c>
      <c r="M8" s="4">
        <v>0</v>
      </c>
      <c r="N8" s="4">
        <f>AG8</f>
        <v>72</v>
      </c>
      <c r="O8" s="14">
        <f>RANK(N8,N:N)</f>
        <v>5</v>
      </c>
      <c r="P8" s="4">
        <f>SUM(D8:M8)</f>
        <v>31</v>
      </c>
      <c r="Q8" s="4">
        <f>RANK(P8,P:P)</f>
        <v>11</v>
      </c>
      <c r="R8" s="4">
        <f>Q8-O8</f>
        <v>6</v>
      </c>
      <c r="S8" s="10">
        <f>N8/P8</f>
        <v>2.3225806451612905</v>
      </c>
      <c r="T8" s="2" t="s">
        <v>38</v>
      </c>
      <c r="U8" s="2" t="s">
        <v>23</v>
      </c>
      <c r="W8" s="2">
        <f t="shared" si="1"/>
        <v>30</v>
      </c>
      <c r="X8" s="2">
        <f t="shared" si="2"/>
        <v>12</v>
      </c>
      <c r="Y8" s="2">
        <f t="shared" si="3"/>
        <v>9</v>
      </c>
      <c r="Z8" s="2">
        <f t="shared" si="4"/>
        <v>8</v>
      </c>
      <c r="AA8" s="2">
        <f t="shared" si="5"/>
        <v>0</v>
      </c>
      <c r="AB8" s="2">
        <f t="shared" si="6"/>
        <v>2</v>
      </c>
      <c r="AC8" s="2">
        <f t="shared" si="7"/>
        <v>4</v>
      </c>
      <c r="AD8" s="2">
        <f t="shared" si="8"/>
        <v>3</v>
      </c>
      <c r="AE8" s="2">
        <f t="shared" si="9"/>
        <v>4</v>
      </c>
      <c r="AF8" s="2">
        <f t="shared" si="10"/>
        <v>0</v>
      </c>
      <c r="AG8" s="2">
        <f t="shared" si="11"/>
        <v>72</v>
      </c>
    </row>
    <row r="9" spans="1:33" ht="15">
      <c r="A9" s="3" t="s">
        <v>37</v>
      </c>
      <c r="B9" s="23">
        <v>837498</v>
      </c>
      <c r="C9" s="4" t="s">
        <v>15</v>
      </c>
      <c r="D9" s="4">
        <v>5</v>
      </c>
      <c r="E9" s="4">
        <v>2</v>
      </c>
      <c r="F9" s="4">
        <v>0</v>
      </c>
      <c r="G9" s="4">
        <v>0</v>
      </c>
      <c r="H9" s="4">
        <v>0</v>
      </c>
      <c r="I9" s="4">
        <v>7</v>
      </c>
      <c r="J9" s="4">
        <v>10</v>
      </c>
      <c r="K9" s="4">
        <v>4</v>
      </c>
      <c r="L9" s="4">
        <v>2</v>
      </c>
      <c r="M9" s="4">
        <v>5</v>
      </c>
      <c r="N9" s="4">
        <f>AG9</f>
        <v>66</v>
      </c>
      <c r="O9" s="14">
        <f>RANK(N9,N:N)</f>
        <v>7</v>
      </c>
      <c r="P9" s="4">
        <f>SUM(D9:M9)</f>
        <v>35</v>
      </c>
      <c r="Q9" s="4">
        <f>RANK(P9,P:P)</f>
        <v>5</v>
      </c>
      <c r="R9" s="4">
        <f>Q9-O9</f>
        <v>-2</v>
      </c>
      <c r="S9" s="10">
        <f>N9/P9</f>
        <v>1.8857142857142857</v>
      </c>
      <c r="T9" s="2" t="s">
        <v>16</v>
      </c>
      <c r="U9" s="2" t="s">
        <v>85</v>
      </c>
      <c r="W9" s="2">
        <f t="shared" si="1"/>
        <v>15</v>
      </c>
      <c r="X9" s="2">
        <f t="shared" si="2"/>
        <v>6</v>
      </c>
      <c r="Y9" s="2">
        <f t="shared" si="3"/>
        <v>0</v>
      </c>
      <c r="Z9" s="2">
        <f t="shared" si="4"/>
        <v>0</v>
      </c>
      <c r="AA9" s="2">
        <f t="shared" si="5"/>
        <v>0</v>
      </c>
      <c r="AB9" s="2">
        <f t="shared" si="6"/>
        <v>14</v>
      </c>
      <c r="AC9" s="2">
        <f t="shared" si="7"/>
        <v>20</v>
      </c>
      <c r="AD9" s="2">
        <f t="shared" si="8"/>
        <v>4</v>
      </c>
      <c r="AE9" s="2">
        <f t="shared" si="9"/>
        <v>2</v>
      </c>
      <c r="AF9" s="2">
        <f t="shared" si="10"/>
        <v>5</v>
      </c>
      <c r="AG9" s="2">
        <f t="shared" si="11"/>
        <v>66</v>
      </c>
    </row>
    <row r="10" spans="1:33" ht="15">
      <c r="A10" s="3" t="s">
        <v>32</v>
      </c>
      <c r="B10" s="23">
        <v>139569</v>
      </c>
      <c r="C10" s="4" t="s">
        <v>25</v>
      </c>
      <c r="D10" s="4">
        <v>6</v>
      </c>
      <c r="E10" s="4">
        <v>0</v>
      </c>
      <c r="F10" s="4">
        <v>10</v>
      </c>
      <c r="G10" s="4">
        <v>2</v>
      </c>
      <c r="H10" s="4">
        <v>3</v>
      </c>
      <c r="I10" s="4">
        <v>0</v>
      </c>
      <c r="J10" s="4">
        <v>0</v>
      </c>
      <c r="K10" s="4">
        <v>5</v>
      </c>
      <c r="L10" s="4">
        <v>1</v>
      </c>
      <c r="M10" s="4">
        <v>2</v>
      </c>
      <c r="N10" s="4">
        <f>AG10</f>
        <v>66</v>
      </c>
      <c r="O10" s="14">
        <f>RANK(N10,N:N)</f>
        <v>7</v>
      </c>
      <c r="P10" s="4">
        <f>SUM(D10:M10)</f>
        <v>29</v>
      </c>
      <c r="Q10" s="4">
        <f>RANK(P10,P:P)</f>
        <v>18</v>
      </c>
      <c r="R10" s="4">
        <f>Q10-O10</f>
        <v>11</v>
      </c>
      <c r="S10" s="10">
        <f>N10/P10</f>
        <v>2.2758620689655173</v>
      </c>
      <c r="T10" s="2" t="s">
        <v>38</v>
      </c>
      <c r="U10" s="2" t="s">
        <v>36</v>
      </c>
      <c r="W10" s="2">
        <f t="shared" si="1"/>
        <v>18</v>
      </c>
      <c r="X10" s="2">
        <f t="shared" si="2"/>
        <v>0</v>
      </c>
      <c r="Y10" s="2">
        <f t="shared" si="3"/>
        <v>30</v>
      </c>
      <c r="Z10" s="2">
        <f t="shared" si="4"/>
        <v>4</v>
      </c>
      <c r="AA10" s="2">
        <f t="shared" si="5"/>
        <v>6</v>
      </c>
      <c r="AB10" s="2">
        <f t="shared" si="6"/>
        <v>0</v>
      </c>
      <c r="AC10" s="2">
        <f t="shared" si="7"/>
        <v>0</v>
      </c>
      <c r="AD10" s="2">
        <f t="shared" si="8"/>
        <v>5</v>
      </c>
      <c r="AE10" s="2">
        <f t="shared" si="9"/>
        <v>1</v>
      </c>
      <c r="AF10" s="2">
        <f t="shared" si="10"/>
        <v>2</v>
      </c>
      <c r="AG10" s="2">
        <f t="shared" si="11"/>
        <v>66</v>
      </c>
    </row>
    <row r="11" spans="1:33" ht="30">
      <c r="A11" s="3" t="s">
        <v>90</v>
      </c>
      <c r="B11" s="23">
        <v>428526</v>
      </c>
      <c r="C11" s="4" t="s">
        <v>15</v>
      </c>
      <c r="D11" s="4">
        <v>4</v>
      </c>
      <c r="E11" s="4">
        <v>6</v>
      </c>
      <c r="F11" s="4">
        <v>0</v>
      </c>
      <c r="G11" s="4">
        <v>0</v>
      </c>
      <c r="H11" s="4">
        <v>4</v>
      </c>
      <c r="I11" s="4">
        <v>4</v>
      </c>
      <c r="J11" s="4">
        <v>2</v>
      </c>
      <c r="K11" s="4">
        <v>9</v>
      </c>
      <c r="L11" s="4">
        <v>2</v>
      </c>
      <c r="M11" s="4">
        <v>2</v>
      </c>
      <c r="N11" s="4">
        <f>AG11</f>
        <v>63</v>
      </c>
      <c r="O11" s="14">
        <f>RANK(N11,N:N)</f>
        <v>9</v>
      </c>
      <c r="P11" s="4">
        <f>SUM(D11:M11)</f>
        <v>33</v>
      </c>
      <c r="Q11" s="4">
        <f>RANK(P11,P:P)</f>
        <v>7</v>
      </c>
      <c r="R11" s="4">
        <f>Q11-O11</f>
        <v>-2</v>
      </c>
      <c r="S11" s="10">
        <f>N11/P11</f>
        <v>1.9090909090909092</v>
      </c>
      <c r="T11" s="2" t="s">
        <v>27</v>
      </c>
      <c r="U11" s="2" t="s">
        <v>85</v>
      </c>
      <c r="W11" s="2">
        <f t="shared" si="1"/>
        <v>12</v>
      </c>
      <c r="X11" s="2">
        <f t="shared" si="2"/>
        <v>18</v>
      </c>
      <c r="Y11" s="2">
        <f t="shared" si="3"/>
        <v>0</v>
      </c>
      <c r="Z11" s="2">
        <f t="shared" si="4"/>
        <v>0</v>
      </c>
      <c r="AA11" s="2">
        <f t="shared" si="5"/>
        <v>8</v>
      </c>
      <c r="AB11" s="2">
        <f t="shared" si="6"/>
        <v>8</v>
      </c>
      <c r="AC11" s="2">
        <f t="shared" si="7"/>
        <v>4</v>
      </c>
      <c r="AD11" s="2">
        <f t="shared" si="8"/>
        <v>9</v>
      </c>
      <c r="AE11" s="2">
        <f t="shared" si="9"/>
        <v>2</v>
      </c>
      <c r="AF11" s="2">
        <f t="shared" si="10"/>
        <v>2</v>
      </c>
      <c r="AG11" s="2">
        <f t="shared" si="11"/>
        <v>63</v>
      </c>
    </row>
    <row r="12" spans="1:33" ht="30">
      <c r="A12" s="3" t="s">
        <v>29</v>
      </c>
      <c r="B12" s="23">
        <v>210900</v>
      </c>
      <c r="C12" s="4" t="s">
        <v>21</v>
      </c>
      <c r="D12" s="4">
        <v>3</v>
      </c>
      <c r="E12" s="4">
        <v>3</v>
      </c>
      <c r="F12" s="4">
        <v>0</v>
      </c>
      <c r="G12" s="4">
        <v>0</v>
      </c>
      <c r="H12" s="4">
        <v>8</v>
      </c>
      <c r="I12" s="4">
        <v>5</v>
      </c>
      <c r="J12" s="4">
        <v>5</v>
      </c>
      <c r="K12" s="4">
        <v>0</v>
      </c>
      <c r="L12" s="4">
        <v>3</v>
      </c>
      <c r="M12" s="4">
        <v>5</v>
      </c>
      <c r="N12" s="4">
        <f>AG12</f>
        <v>62</v>
      </c>
      <c r="O12" s="14">
        <f>RANK(N12,N:N)</f>
        <v>10</v>
      </c>
      <c r="P12" s="4">
        <f>SUM(D12:M12)</f>
        <v>32</v>
      </c>
      <c r="Q12" s="4">
        <f>RANK(P12,P:P)</f>
        <v>9</v>
      </c>
      <c r="R12" s="4">
        <f>Q12-O12</f>
        <v>-1</v>
      </c>
      <c r="S12" s="10">
        <f>N12/P12</f>
        <v>1.9375</v>
      </c>
      <c r="T12" s="2" t="s">
        <v>16</v>
      </c>
      <c r="U12" s="2" t="s">
        <v>23</v>
      </c>
      <c r="W12" s="2">
        <f t="shared" si="1"/>
        <v>9</v>
      </c>
      <c r="X12" s="2">
        <f t="shared" si="2"/>
        <v>9</v>
      </c>
      <c r="Y12" s="2">
        <f t="shared" si="3"/>
        <v>0</v>
      </c>
      <c r="Z12" s="2">
        <f t="shared" si="4"/>
        <v>0</v>
      </c>
      <c r="AA12" s="2">
        <f t="shared" si="5"/>
        <v>16</v>
      </c>
      <c r="AB12" s="2">
        <f t="shared" si="6"/>
        <v>10</v>
      </c>
      <c r="AC12" s="2">
        <f t="shared" si="7"/>
        <v>10</v>
      </c>
      <c r="AD12" s="2">
        <f t="shared" si="8"/>
        <v>0</v>
      </c>
      <c r="AE12" s="2">
        <f t="shared" si="9"/>
        <v>3</v>
      </c>
      <c r="AF12" s="2">
        <f t="shared" si="10"/>
        <v>5</v>
      </c>
      <c r="AG12" s="2">
        <f t="shared" si="11"/>
        <v>62</v>
      </c>
    </row>
    <row r="13" spans="1:33" ht="30">
      <c r="A13" s="3" t="s">
        <v>95</v>
      </c>
      <c r="B13" s="23">
        <v>41750</v>
      </c>
      <c r="C13" s="4" t="s">
        <v>15</v>
      </c>
      <c r="D13" s="4">
        <v>3</v>
      </c>
      <c r="E13" s="4">
        <v>3</v>
      </c>
      <c r="F13" s="4">
        <v>0</v>
      </c>
      <c r="G13" s="4">
        <v>0</v>
      </c>
      <c r="H13" s="4">
        <v>8</v>
      </c>
      <c r="I13" s="4">
        <v>5</v>
      </c>
      <c r="J13" s="4">
        <v>5</v>
      </c>
      <c r="K13" s="4">
        <v>0</v>
      </c>
      <c r="L13" s="4">
        <v>3</v>
      </c>
      <c r="M13" s="4">
        <v>5</v>
      </c>
      <c r="N13" s="4">
        <f>AG13</f>
        <v>62</v>
      </c>
      <c r="O13" s="14">
        <f>RANK(N13,N:N)</f>
        <v>10</v>
      </c>
      <c r="P13" s="4">
        <f>SUM(D13:M13)</f>
        <v>32</v>
      </c>
      <c r="Q13" s="4">
        <f>RANK(P13,P:P)</f>
        <v>9</v>
      </c>
      <c r="R13" s="4">
        <f>Q13-O13</f>
        <v>-1</v>
      </c>
      <c r="S13" s="10">
        <f>N13/P13</f>
        <v>1.9375</v>
      </c>
      <c r="T13" s="2" t="s">
        <v>16</v>
      </c>
      <c r="U13" s="2" t="s">
        <v>36</v>
      </c>
      <c r="W13" s="2">
        <f t="shared" si="1"/>
        <v>9</v>
      </c>
      <c r="X13" s="2">
        <f t="shared" si="2"/>
        <v>9</v>
      </c>
      <c r="Y13" s="2">
        <f t="shared" si="3"/>
        <v>0</v>
      </c>
      <c r="Z13" s="2">
        <f t="shared" si="4"/>
        <v>0</v>
      </c>
      <c r="AA13" s="2">
        <f t="shared" si="5"/>
        <v>16</v>
      </c>
      <c r="AB13" s="2">
        <f t="shared" si="6"/>
        <v>10</v>
      </c>
      <c r="AC13" s="2">
        <f t="shared" si="7"/>
        <v>10</v>
      </c>
      <c r="AD13" s="2">
        <f t="shared" si="8"/>
        <v>0</v>
      </c>
      <c r="AE13" s="2">
        <f t="shared" si="9"/>
        <v>3</v>
      </c>
      <c r="AF13" s="2">
        <f t="shared" si="10"/>
        <v>5</v>
      </c>
      <c r="AG13" s="2">
        <f t="shared" si="11"/>
        <v>62</v>
      </c>
    </row>
    <row r="14" spans="1:33" ht="15">
      <c r="A14" s="3" t="s">
        <v>87</v>
      </c>
      <c r="B14" s="23">
        <v>181479</v>
      </c>
      <c r="C14" s="4" t="s">
        <v>15</v>
      </c>
      <c r="D14" s="4">
        <v>2</v>
      </c>
      <c r="E14" s="4">
        <v>5</v>
      </c>
      <c r="F14" s="4">
        <v>0</v>
      </c>
      <c r="G14" s="4">
        <v>0</v>
      </c>
      <c r="H14" s="4">
        <v>0</v>
      </c>
      <c r="I14" s="4">
        <v>10</v>
      </c>
      <c r="J14" s="4">
        <v>3</v>
      </c>
      <c r="K14" s="4">
        <v>7</v>
      </c>
      <c r="L14" s="4">
        <v>5</v>
      </c>
      <c r="M14" s="4">
        <v>3</v>
      </c>
      <c r="N14" s="4">
        <f>AG14</f>
        <v>62</v>
      </c>
      <c r="O14" s="14">
        <f>RANK(N14,N:N)</f>
        <v>10</v>
      </c>
      <c r="P14" s="4">
        <f>SUM(D14:M14)</f>
        <v>35</v>
      </c>
      <c r="Q14" s="4">
        <f>RANK(P14,P:P)</f>
        <v>5</v>
      </c>
      <c r="R14" s="4">
        <f>Q14-O14</f>
        <v>-5</v>
      </c>
      <c r="S14" s="10">
        <f>N14/P14</f>
        <v>1.7714285714285714</v>
      </c>
      <c r="T14" s="2" t="s">
        <v>16</v>
      </c>
      <c r="U14" s="2" t="s">
        <v>85</v>
      </c>
      <c r="W14" s="2">
        <f t="shared" si="1"/>
        <v>6</v>
      </c>
      <c r="X14" s="2">
        <f t="shared" si="2"/>
        <v>15</v>
      </c>
      <c r="Y14" s="2">
        <f t="shared" si="3"/>
        <v>0</v>
      </c>
      <c r="Z14" s="2">
        <f t="shared" si="4"/>
        <v>0</v>
      </c>
      <c r="AA14" s="2">
        <f t="shared" si="5"/>
        <v>0</v>
      </c>
      <c r="AB14" s="2">
        <f t="shared" si="6"/>
        <v>20</v>
      </c>
      <c r="AC14" s="2">
        <f t="shared" si="7"/>
        <v>6</v>
      </c>
      <c r="AD14" s="2">
        <f t="shared" si="8"/>
        <v>7</v>
      </c>
      <c r="AE14" s="2">
        <f t="shared" si="9"/>
        <v>5</v>
      </c>
      <c r="AF14" s="2">
        <f t="shared" si="10"/>
        <v>3</v>
      </c>
      <c r="AG14" s="2">
        <f t="shared" si="11"/>
        <v>62</v>
      </c>
    </row>
    <row r="15" spans="1:33" ht="15">
      <c r="A15" s="3" t="s">
        <v>89</v>
      </c>
      <c r="B15" s="23">
        <v>161017</v>
      </c>
      <c r="C15" s="4" t="s">
        <v>25</v>
      </c>
      <c r="D15" s="4">
        <v>2</v>
      </c>
      <c r="E15" s="4">
        <v>6</v>
      </c>
      <c r="F15" s="4">
        <v>0</v>
      </c>
      <c r="G15" s="4">
        <v>0</v>
      </c>
      <c r="H15" s="4">
        <v>8</v>
      </c>
      <c r="I15" s="4">
        <v>4</v>
      </c>
      <c r="J15" s="4">
        <v>4</v>
      </c>
      <c r="K15" s="4">
        <v>0</v>
      </c>
      <c r="L15" s="4">
        <v>0</v>
      </c>
      <c r="M15" s="4">
        <v>5</v>
      </c>
      <c r="N15" s="4">
        <f>AG15</f>
        <v>61</v>
      </c>
      <c r="O15" s="14">
        <f>RANK(N15,N:N)</f>
        <v>13</v>
      </c>
      <c r="P15" s="4">
        <f>SUM(D15:M15)</f>
        <v>29</v>
      </c>
      <c r="Q15" s="4">
        <f>RANK(P15,P:P)</f>
        <v>18</v>
      </c>
      <c r="R15" s="4">
        <f>Q15-O15</f>
        <v>5</v>
      </c>
      <c r="S15" s="10">
        <f>N15/P15</f>
        <v>2.103448275862069</v>
      </c>
      <c r="T15" s="2" t="s">
        <v>51</v>
      </c>
      <c r="U15" s="2" t="s">
        <v>36</v>
      </c>
      <c r="W15" s="2">
        <f t="shared" si="1"/>
        <v>6</v>
      </c>
      <c r="X15" s="2">
        <f t="shared" si="2"/>
        <v>18</v>
      </c>
      <c r="Y15" s="2">
        <f t="shared" si="3"/>
        <v>0</v>
      </c>
      <c r="Z15" s="2">
        <f t="shared" si="4"/>
        <v>0</v>
      </c>
      <c r="AA15" s="2">
        <f t="shared" si="5"/>
        <v>16</v>
      </c>
      <c r="AB15" s="2">
        <f t="shared" si="6"/>
        <v>8</v>
      </c>
      <c r="AC15" s="2">
        <f t="shared" si="7"/>
        <v>8</v>
      </c>
      <c r="AD15" s="2">
        <f t="shared" si="8"/>
        <v>0</v>
      </c>
      <c r="AE15" s="2">
        <f t="shared" si="9"/>
        <v>0</v>
      </c>
      <c r="AF15" s="2">
        <f t="shared" si="10"/>
        <v>5</v>
      </c>
      <c r="AG15" s="2">
        <f t="shared" si="11"/>
        <v>61</v>
      </c>
    </row>
    <row r="16" spans="1:33" ht="15">
      <c r="A16" s="3" t="s">
        <v>75</v>
      </c>
      <c r="B16" s="23">
        <v>1130744</v>
      </c>
      <c r="C16" s="4" t="s">
        <v>25</v>
      </c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f>AG16</f>
        <v>60</v>
      </c>
      <c r="O16" s="14">
        <f>RANK(N16,N:N)</f>
        <v>14</v>
      </c>
      <c r="P16" s="4">
        <f>SUM(D16:M16)</f>
        <v>30</v>
      </c>
      <c r="Q16" s="4">
        <f>RANK(P16,P:P)</f>
        <v>12</v>
      </c>
      <c r="R16" s="4">
        <f>Q16-O16</f>
        <v>-2</v>
      </c>
      <c r="S16" s="10">
        <f>N16/P16</f>
        <v>2</v>
      </c>
      <c r="T16" s="2" t="s">
        <v>16</v>
      </c>
      <c r="U16" s="2" t="s">
        <v>23</v>
      </c>
      <c r="W16" s="2">
        <f t="shared" si="1"/>
        <v>9</v>
      </c>
      <c r="X16" s="2">
        <f t="shared" si="2"/>
        <v>9</v>
      </c>
      <c r="Y16" s="2">
        <f t="shared" si="3"/>
        <v>9</v>
      </c>
      <c r="Z16" s="2">
        <f t="shared" si="4"/>
        <v>6</v>
      </c>
      <c r="AA16" s="2">
        <f t="shared" si="5"/>
        <v>6</v>
      </c>
      <c r="AB16" s="2">
        <f t="shared" si="6"/>
        <v>6</v>
      </c>
      <c r="AC16" s="2">
        <f t="shared" si="7"/>
        <v>6</v>
      </c>
      <c r="AD16" s="2">
        <f t="shared" si="8"/>
        <v>3</v>
      </c>
      <c r="AE16" s="2">
        <f t="shared" si="9"/>
        <v>3</v>
      </c>
      <c r="AF16" s="2">
        <f t="shared" si="10"/>
        <v>3</v>
      </c>
      <c r="AG16" s="2">
        <f t="shared" si="11"/>
        <v>60</v>
      </c>
    </row>
    <row r="17" spans="1:33" ht="15">
      <c r="A17" s="3" t="s">
        <v>77</v>
      </c>
      <c r="B17" s="23">
        <v>473770</v>
      </c>
      <c r="C17" s="4" t="s">
        <v>25</v>
      </c>
      <c r="D17" s="4">
        <v>3</v>
      </c>
      <c r="E17" s="4">
        <v>3</v>
      </c>
      <c r="F17" s="4">
        <v>3</v>
      </c>
      <c r="G17" s="4">
        <v>3</v>
      </c>
      <c r="H17" s="4">
        <v>3</v>
      </c>
      <c r="I17" s="4">
        <v>3</v>
      </c>
      <c r="J17" s="4">
        <v>3</v>
      </c>
      <c r="K17" s="4">
        <v>3</v>
      </c>
      <c r="L17" s="4">
        <v>3</v>
      </c>
      <c r="M17" s="4">
        <v>3</v>
      </c>
      <c r="N17" s="4">
        <f>AG17</f>
        <v>60</v>
      </c>
      <c r="O17" s="14">
        <f>RANK(N17,N:N)</f>
        <v>14</v>
      </c>
      <c r="P17" s="4">
        <f>SUM(D17:M17)</f>
        <v>30</v>
      </c>
      <c r="Q17" s="4">
        <f>RANK(P17,P:P)</f>
        <v>12</v>
      </c>
      <c r="R17" s="4">
        <f>Q17-O17</f>
        <v>-2</v>
      </c>
      <c r="S17" s="10">
        <f>N17/P17</f>
        <v>2</v>
      </c>
      <c r="T17" s="2" t="s">
        <v>27</v>
      </c>
      <c r="U17" s="2" t="s">
        <v>85</v>
      </c>
      <c r="W17" s="2">
        <f t="shared" si="1"/>
        <v>9</v>
      </c>
      <c r="X17" s="2">
        <f t="shared" si="2"/>
        <v>9</v>
      </c>
      <c r="Y17" s="2">
        <f t="shared" si="3"/>
        <v>9</v>
      </c>
      <c r="Z17" s="2">
        <f t="shared" si="4"/>
        <v>6</v>
      </c>
      <c r="AA17" s="2">
        <f t="shared" si="5"/>
        <v>6</v>
      </c>
      <c r="AB17" s="2">
        <f t="shared" si="6"/>
        <v>6</v>
      </c>
      <c r="AC17" s="2">
        <f t="shared" si="7"/>
        <v>6</v>
      </c>
      <c r="AD17" s="2">
        <f t="shared" si="8"/>
        <v>3</v>
      </c>
      <c r="AE17" s="2">
        <f t="shared" si="9"/>
        <v>3</v>
      </c>
      <c r="AF17" s="2">
        <f t="shared" si="10"/>
        <v>3</v>
      </c>
      <c r="AG17" s="2">
        <f t="shared" si="11"/>
        <v>60</v>
      </c>
    </row>
    <row r="18" spans="1:33" ht="15">
      <c r="A18" s="3" t="s">
        <v>83</v>
      </c>
      <c r="B18" s="23">
        <v>343124</v>
      </c>
      <c r="C18" s="4" t="s">
        <v>25</v>
      </c>
      <c r="D18" s="4">
        <v>3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4">
        <v>3</v>
      </c>
      <c r="K18" s="4">
        <v>3</v>
      </c>
      <c r="L18" s="4">
        <v>3</v>
      </c>
      <c r="M18" s="4">
        <v>3</v>
      </c>
      <c r="N18" s="4">
        <f>AG18</f>
        <v>60</v>
      </c>
      <c r="O18" s="14">
        <f>RANK(N18,N:N)</f>
        <v>14</v>
      </c>
      <c r="P18" s="4">
        <f>SUM(D18:M18)</f>
        <v>30</v>
      </c>
      <c r="Q18" s="4">
        <f>RANK(P18,P:P)</f>
        <v>12</v>
      </c>
      <c r="R18" s="4">
        <f>Q18-O18</f>
        <v>-2</v>
      </c>
      <c r="S18" s="10">
        <f>N18/P18</f>
        <v>2</v>
      </c>
      <c r="T18" s="2" t="s">
        <v>22</v>
      </c>
      <c r="U18" s="2" t="s">
        <v>74</v>
      </c>
      <c r="W18" s="2">
        <f t="shared" si="1"/>
        <v>9</v>
      </c>
      <c r="X18" s="2">
        <f t="shared" si="2"/>
        <v>9</v>
      </c>
      <c r="Y18" s="2">
        <f t="shared" si="3"/>
        <v>9</v>
      </c>
      <c r="Z18" s="2">
        <f t="shared" si="4"/>
        <v>6</v>
      </c>
      <c r="AA18" s="2">
        <f t="shared" si="5"/>
        <v>6</v>
      </c>
      <c r="AB18" s="2">
        <f t="shared" si="6"/>
        <v>6</v>
      </c>
      <c r="AC18" s="2">
        <f t="shared" si="7"/>
        <v>6</v>
      </c>
      <c r="AD18" s="2">
        <f t="shared" si="8"/>
        <v>3</v>
      </c>
      <c r="AE18" s="2">
        <f t="shared" si="9"/>
        <v>3</v>
      </c>
      <c r="AF18" s="2">
        <f t="shared" si="10"/>
        <v>3</v>
      </c>
      <c r="AG18" s="2">
        <f t="shared" si="11"/>
        <v>60</v>
      </c>
    </row>
    <row r="19" spans="1:33" ht="30">
      <c r="A19" s="3" t="s">
        <v>18</v>
      </c>
      <c r="B19" s="23">
        <v>238341</v>
      </c>
      <c r="C19" s="4" t="s">
        <v>15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  <c r="K19" s="4">
        <v>3</v>
      </c>
      <c r="L19" s="4">
        <v>3</v>
      </c>
      <c r="M19" s="4">
        <v>3</v>
      </c>
      <c r="N19" s="4">
        <f>AG19</f>
        <v>60</v>
      </c>
      <c r="O19" s="14">
        <f>RANK(N19,N:N)</f>
        <v>14</v>
      </c>
      <c r="P19" s="4">
        <f>SUM(D19:M19)</f>
        <v>30</v>
      </c>
      <c r="Q19" s="4">
        <f>RANK(P19,P:P)</f>
        <v>12</v>
      </c>
      <c r="R19" s="4">
        <f>Q19-O19</f>
        <v>-2</v>
      </c>
      <c r="S19" s="10">
        <f>N19/P19</f>
        <v>2</v>
      </c>
      <c r="T19" s="2" t="s">
        <v>16</v>
      </c>
      <c r="U19" s="2" t="s">
        <v>76</v>
      </c>
      <c r="W19" s="2">
        <f t="shared" si="1"/>
        <v>9</v>
      </c>
      <c r="X19" s="2">
        <f t="shared" si="2"/>
        <v>9</v>
      </c>
      <c r="Y19" s="2">
        <f t="shared" si="3"/>
        <v>9</v>
      </c>
      <c r="Z19" s="2">
        <f t="shared" si="4"/>
        <v>6</v>
      </c>
      <c r="AA19" s="2">
        <f t="shared" si="5"/>
        <v>6</v>
      </c>
      <c r="AB19" s="2">
        <f t="shared" si="6"/>
        <v>6</v>
      </c>
      <c r="AC19" s="2">
        <f t="shared" si="7"/>
        <v>6</v>
      </c>
      <c r="AD19" s="2">
        <f t="shared" si="8"/>
        <v>3</v>
      </c>
      <c r="AE19" s="2">
        <f t="shared" si="9"/>
        <v>3</v>
      </c>
      <c r="AF19" s="2">
        <f t="shared" si="10"/>
        <v>3</v>
      </c>
      <c r="AG19" s="2">
        <f t="shared" si="11"/>
        <v>60</v>
      </c>
    </row>
    <row r="20" spans="1:33" ht="30">
      <c r="A20" s="3" t="s">
        <v>14</v>
      </c>
      <c r="B20" s="23">
        <v>161092</v>
      </c>
      <c r="C20" s="4" t="s">
        <v>15</v>
      </c>
      <c r="D20" s="4">
        <v>3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3</v>
      </c>
      <c r="M20" s="4">
        <v>3</v>
      </c>
      <c r="N20" s="4">
        <f>AG20</f>
        <v>60</v>
      </c>
      <c r="O20" s="14">
        <f>RANK(N20,N:N)</f>
        <v>14</v>
      </c>
      <c r="P20" s="4">
        <f>SUM(D20:M20)</f>
        <v>30</v>
      </c>
      <c r="Q20" s="4">
        <f>RANK(P20,P:P)</f>
        <v>12</v>
      </c>
      <c r="R20" s="4">
        <f>Q20-O20</f>
        <v>-2</v>
      </c>
      <c r="S20" s="10">
        <f>N20/P20</f>
        <v>2</v>
      </c>
      <c r="T20" s="2" t="s">
        <v>22</v>
      </c>
      <c r="U20" s="2" t="s">
        <v>79</v>
      </c>
      <c r="W20" s="2">
        <f t="shared" si="1"/>
        <v>9</v>
      </c>
      <c r="X20" s="2">
        <f t="shared" si="2"/>
        <v>9</v>
      </c>
      <c r="Y20" s="2">
        <f t="shared" si="3"/>
        <v>9</v>
      </c>
      <c r="Z20" s="2">
        <f t="shared" si="4"/>
        <v>6</v>
      </c>
      <c r="AA20" s="2">
        <f t="shared" si="5"/>
        <v>6</v>
      </c>
      <c r="AB20" s="2">
        <f t="shared" si="6"/>
        <v>6</v>
      </c>
      <c r="AC20" s="2">
        <f t="shared" si="7"/>
        <v>6</v>
      </c>
      <c r="AD20" s="2">
        <f t="shared" si="8"/>
        <v>3</v>
      </c>
      <c r="AE20" s="2">
        <f t="shared" si="9"/>
        <v>3</v>
      </c>
      <c r="AF20" s="2">
        <f t="shared" si="10"/>
        <v>3</v>
      </c>
      <c r="AG20" s="2">
        <f t="shared" si="11"/>
        <v>60</v>
      </c>
    </row>
    <row r="21" spans="1:33" ht="30">
      <c r="A21" s="3" t="s">
        <v>28</v>
      </c>
      <c r="B21" s="23">
        <v>333626</v>
      </c>
      <c r="C21" s="4" t="s">
        <v>21</v>
      </c>
      <c r="D21" s="4">
        <v>4</v>
      </c>
      <c r="E21" s="4">
        <v>2</v>
      </c>
      <c r="F21" s="4">
        <v>2</v>
      </c>
      <c r="G21" s="4">
        <v>0</v>
      </c>
      <c r="H21" s="4">
        <v>5</v>
      </c>
      <c r="I21" s="4">
        <v>2</v>
      </c>
      <c r="J21" s="4">
        <v>8</v>
      </c>
      <c r="K21" s="4">
        <v>0</v>
      </c>
      <c r="L21" s="4">
        <v>2</v>
      </c>
      <c r="M21" s="4">
        <v>3</v>
      </c>
      <c r="N21" s="4">
        <f>AG21</f>
        <v>59</v>
      </c>
      <c r="O21" s="14">
        <f>RANK(N21,N:N)</f>
        <v>19</v>
      </c>
      <c r="P21" s="4">
        <f>SUM(D21:M21)</f>
        <v>28</v>
      </c>
      <c r="Q21" s="4">
        <f>RANK(P21,P:P)</f>
        <v>21</v>
      </c>
      <c r="R21" s="4">
        <f>Q21-O21</f>
        <v>2</v>
      </c>
      <c r="S21" s="10">
        <f>N21/P21</f>
        <v>2.107142857142857</v>
      </c>
      <c r="T21" s="2" t="s">
        <v>38</v>
      </c>
      <c r="U21" s="2" t="s">
        <v>13</v>
      </c>
      <c r="W21" s="2">
        <f t="shared" si="1"/>
        <v>12</v>
      </c>
      <c r="X21" s="2">
        <f t="shared" si="2"/>
        <v>6</v>
      </c>
      <c r="Y21" s="2">
        <f t="shared" si="3"/>
        <v>6</v>
      </c>
      <c r="Z21" s="2">
        <f t="shared" si="4"/>
        <v>0</v>
      </c>
      <c r="AA21" s="2">
        <f t="shared" si="5"/>
        <v>10</v>
      </c>
      <c r="AB21" s="2">
        <f t="shared" si="6"/>
        <v>4</v>
      </c>
      <c r="AC21" s="2">
        <f t="shared" si="7"/>
        <v>16</v>
      </c>
      <c r="AD21" s="2">
        <f t="shared" si="8"/>
        <v>0</v>
      </c>
      <c r="AE21" s="2">
        <f t="shared" si="9"/>
        <v>2</v>
      </c>
      <c r="AF21" s="2">
        <f t="shared" si="10"/>
        <v>3</v>
      </c>
      <c r="AG21" s="2">
        <f t="shared" si="11"/>
        <v>59</v>
      </c>
    </row>
    <row r="22" spans="1:33" ht="30">
      <c r="A22" s="3" t="s">
        <v>114</v>
      </c>
      <c r="B22" s="23">
        <v>388955</v>
      </c>
      <c r="C22" s="4" t="s">
        <v>15</v>
      </c>
      <c r="D22" s="4">
        <v>5</v>
      </c>
      <c r="E22" s="4">
        <v>2</v>
      </c>
      <c r="F22" s="4">
        <v>0</v>
      </c>
      <c r="G22" s="4">
        <v>0</v>
      </c>
      <c r="H22" s="4">
        <v>0</v>
      </c>
      <c r="I22" s="4">
        <v>5</v>
      </c>
      <c r="J22" s="4">
        <v>9</v>
      </c>
      <c r="K22" s="4">
        <v>1</v>
      </c>
      <c r="L22" s="4">
        <v>3</v>
      </c>
      <c r="M22" s="4">
        <v>4</v>
      </c>
      <c r="N22" s="4">
        <f>AG22</f>
        <v>57</v>
      </c>
      <c r="O22" s="14">
        <f>RANK(N22,N:N)</f>
        <v>20</v>
      </c>
      <c r="P22" s="4">
        <f>SUM(D22:M22)</f>
        <v>29</v>
      </c>
      <c r="Q22" s="4">
        <f>RANK(P22,P:P)</f>
        <v>18</v>
      </c>
      <c r="R22" s="4">
        <f>Q22-O22</f>
        <v>-2</v>
      </c>
      <c r="S22" s="10">
        <f>N22/P22</f>
        <v>1.9655172413793103</v>
      </c>
      <c r="T22" s="2" t="s">
        <v>38</v>
      </c>
      <c r="U22" s="2" t="s">
        <v>13</v>
      </c>
      <c r="W22" s="2">
        <f t="shared" si="1"/>
        <v>15</v>
      </c>
      <c r="X22" s="2">
        <f t="shared" si="2"/>
        <v>6</v>
      </c>
      <c r="Y22" s="2">
        <f t="shared" si="3"/>
        <v>0</v>
      </c>
      <c r="Z22" s="2">
        <f t="shared" si="4"/>
        <v>0</v>
      </c>
      <c r="AA22" s="2">
        <f t="shared" si="5"/>
        <v>0</v>
      </c>
      <c r="AB22" s="2">
        <f t="shared" si="6"/>
        <v>10</v>
      </c>
      <c r="AC22" s="2">
        <f t="shared" si="7"/>
        <v>18</v>
      </c>
      <c r="AD22" s="2">
        <f t="shared" si="8"/>
        <v>1</v>
      </c>
      <c r="AE22" s="2">
        <f t="shared" si="9"/>
        <v>3</v>
      </c>
      <c r="AF22" s="2">
        <f t="shared" si="10"/>
        <v>4</v>
      </c>
      <c r="AG22" s="2">
        <f t="shared" si="11"/>
        <v>57</v>
      </c>
    </row>
    <row r="23" spans="1:33" ht="15">
      <c r="A23" s="3" t="s">
        <v>48</v>
      </c>
      <c r="B23" s="23">
        <v>135961</v>
      </c>
      <c r="C23" s="4" t="s">
        <v>15</v>
      </c>
      <c r="D23" s="4">
        <v>4</v>
      </c>
      <c r="E23" s="4">
        <v>1</v>
      </c>
      <c r="F23" s="4">
        <v>0</v>
      </c>
      <c r="G23" s="4">
        <v>0</v>
      </c>
      <c r="H23" s="4">
        <v>0</v>
      </c>
      <c r="I23" s="4">
        <v>6</v>
      </c>
      <c r="J23" s="4">
        <v>8</v>
      </c>
      <c r="K23" s="4">
        <v>2</v>
      </c>
      <c r="L23" s="4">
        <v>2</v>
      </c>
      <c r="M23" s="4">
        <v>2</v>
      </c>
      <c r="N23" s="4">
        <f>AG23</f>
        <v>49</v>
      </c>
      <c r="O23" s="14">
        <f>RANK(N23,N:N)</f>
        <v>21</v>
      </c>
      <c r="P23" s="4">
        <f>SUM(D23:M23)</f>
        <v>25</v>
      </c>
      <c r="Q23" s="4">
        <f>RANK(P23,P:P)</f>
        <v>24</v>
      </c>
      <c r="R23" s="4">
        <f>Q23-O23</f>
        <v>3</v>
      </c>
      <c r="S23" s="10">
        <f>N23/P23</f>
        <v>1.96</v>
      </c>
      <c r="T23" s="2" t="s">
        <v>98</v>
      </c>
      <c r="U23" s="2" t="s">
        <v>36</v>
      </c>
      <c r="W23" s="2">
        <f t="shared" si="1"/>
        <v>12</v>
      </c>
      <c r="X23" s="2">
        <f t="shared" si="2"/>
        <v>3</v>
      </c>
      <c r="Y23" s="2">
        <f t="shared" si="3"/>
        <v>0</v>
      </c>
      <c r="Z23" s="2">
        <f t="shared" si="4"/>
        <v>0</v>
      </c>
      <c r="AA23" s="2">
        <f t="shared" si="5"/>
        <v>0</v>
      </c>
      <c r="AB23" s="2">
        <f t="shared" si="6"/>
        <v>12</v>
      </c>
      <c r="AC23" s="2">
        <f t="shared" si="7"/>
        <v>16</v>
      </c>
      <c r="AD23" s="2">
        <f t="shared" si="8"/>
        <v>2</v>
      </c>
      <c r="AE23" s="2">
        <f t="shared" si="9"/>
        <v>2</v>
      </c>
      <c r="AF23" s="2">
        <f t="shared" si="10"/>
        <v>2</v>
      </c>
      <c r="AG23" s="2">
        <f t="shared" si="11"/>
        <v>49</v>
      </c>
    </row>
    <row r="24" spans="1:33" ht="15">
      <c r="A24" s="3" t="s">
        <v>73</v>
      </c>
      <c r="B24" s="23">
        <v>1662000</v>
      </c>
      <c r="C24" s="4" t="s">
        <v>21</v>
      </c>
      <c r="D24" s="4">
        <v>3</v>
      </c>
      <c r="E24" s="4">
        <v>6</v>
      </c>
      <c r="F24" s="4">
        <v>0</v>
      </c>
      <c r="G24" s="4">
        <v>0</v>
      </c>
      <c r="H24" s="4">
        <v>10</v>
      </c>
      <c r="I24" s="4">
        <v>0</v>
      </c>
      <c r="J24" s="4">
        <v>0</v>
      </c>
      <c r="K24" s="4">
        <v>0</v>
      </c>
      <c r="L24" s="4">
        <v>2</v>
      </c>
      <c r="M24" s="4">
        <v>0</v>
      </c>
      <c r="N24" s="4">
        <f>AG24</f>
        <v>49</v>
      </c>
      <c r="O24" s="14">
        <f>RANK(N24,N:N)</f>
        <v>21</v>
      </c>
      <c r="P24" s="4">
        <f>SUM(D24:M24)</f>
        <v>21</v>
      </c>
      <c r="Q24" s="4">
        <f>RANK(P24,P:P)</f>
        <v>28</v>
      </c>
      <c r="R24" s="4">
        <f>Q24-O24</f>
        <v>7</v>
      </c>
      <c r="S24" s="10">
        <f>N24/P24</f>
        <v>2.3333333333333335</v>
      </c>
      <c r="T24" s="2" t="s">
        <v>42</v>
      </c>
      <c r="U24" s="2" t="s">
        <v>36</v>
      </c>
      <c r="W24" s="2">
        <f t="shared" si="1"/>
        <v>9</v>
      </c>
      <c r="X24" s="2">
        <f t="shared" si="2"/>
        <v>18</v>
      </c>
      <c r="Y24" s="2">
        <f t="shared" si="3"/>
        <v>0</v>
      </c>
      <c r="Z24" s="2">
        <f t="shared" si="4"/>
        <v>0</v>
      </c>
      <c r="AA24" s="2">
        <f t="shared" si="5"/>
        <v>20</v>
      </c>
      <c r="AB24" s="2">
        <f t="shared" si="6"/>
        <v>0</v>
      </c>
      <c r="AC24" s="2">
        <f t="shared" si="7"/>
        <v>0</v>
      </c>
      <c r="AD24" s="2">
        <f t="shared" si="8"/>
        <v>0</v>
      </c>
      <c r="AE24" s="2">
        <f t="shared" si="9"/>
        <v>2</v>
      </c>
      <c r="AF24" s="2">
        <f t="shared" si="10"/>
        <v>0</v>
      </c>
      <c r="AG24" s="2">
        <f t="shared" si="11"/>
        <v>49</v>
      </c>
    </row>
    <row r="25" spans="1:33" ht="15">
      <c r="A25" s="3" t="s">
        <v>92</v>
      </c>
      <c r="B25" s="23">
        <v>136775</v>
      </c>
      <c r="C25" s="4" t="s">
        <v>15</v>
      </c>
      <c r="D25" s="4">
        <v>4</v>
      </c>
      <c r="E25" s="4">
        <v>1</v>
      </c>
      <c r="F25" s="4">
        <v>0</v>
      </c>
      <c r="G25" s="4">
        <v>0</v>
      </c>
      <c r="H25" s="4">
        <v>0</v>
      </c>
      <c r="I25" s="4">
        <v>5</v>
      </c>
      <c r="J25" s="4">
        <v>7</v>
      </c>
      <c r="K25" s="4">
        <v>3</v>
      </c>
      <c r="L25" s="4">
        <v>3</v>
      </c>
      <c r="M25" s="4">
        <v>2</v>
      </c>
      <c r="N25" s="4">
        <f>AG25</f>
        <v>47</v>
      </c>
      <c r="O25" s="14">
        <f>RANK(N25,N:N)</f>
        <v>23</v>
      </c>
      <c r="P25" s="4">
        <f>SUM(D25:M25)</f>
        <v>25</v>
      </c>
      <c r="Q25" s="4">
        <f>RANK(P25,P:P)</f>
        <v>24</v>
      </c>
      <c r="R25" s="4">
        <f>Q25-O25</f>
        <v>1</v>
      </c>
      <c r="S25" s="10">
        <f>N25/P25</f>
        <v>1.88</v>
      </c>
      <c r="T25" s="2" t="s">
        <v>33</v>
      </c>
      <c r="U25" s="2" t="s">
        <v>23</v>
      </c>
      <c r="W25" s="2">
        <f t="shared" si="1"/>
        <v>12</v>
      </c>
      <c r="X25" s="2">
        <f t="shared" si="2"/>
        <v>3</v>
      </c>
      <c r="Y25" s="2">
        <f t="shared" si="3"/>
        <v>0</v>
      </c>
      <c r="Z25" s="2">
        <f t="shared" si="4"/>
        <v>0</v>
      </c>
      <c r="AA25" s="2">
        <f t="shared" si="5"/>
        <v>0</v>
      </c>
      <c r="AB25" s="2">
        <f t="shared" si="6"/>
        <v>10</v>
      </c>
      <c r="AC25" s="2">
        <f t="shared" si="7"/>
        <v>14</v>
      </c>
      <c r="AD25" s="2">
        <f t="shared" si="8"/>
        <v>3</v>
      </c>
      <c r="AE25" s="2">
        <f t="shared" si="9"/>
        <v>3</v>
      </c>
      <c r="AF25" s="2">
        <f t="shared" si="10"/>
        <v>2</v>
      </c>
      <c r="AG25" s="2">
        <f t="shared" si="11"/>
        <v>47</v>
      </c>
    </row>
    <row r="26" spans="1:33" ht="15">
      <c r="A26" s="3" t="s">
        <v>60</v>
      </c>
      <c r="B26" s="23">
        <v>342929</v>
      </c>
      <c r="C26" s="4" t="s">
        <v>25</v>
      </c>
      <c r="D26" s="4">
        <v>2</v>
      </c>
      <c r="E26" s="4">
        <v>10</v>
      </c>
      <c r="F26" s="4">
        <v>0</v>
      </c>
      <c r="G26" s="4">
        <v>0</v>
      </c>
      <c r="H26" s="4">
        <v>0</v>
      </c>
      <c r="I26" s="4">
        <v>4</v>
      </c>
      <c r="J26" s="4">
        <v>0</v>
      </c>
      <c r="K26" s="4">
        <v>1</v>
      </c>
      <c r="L26" s="4">
        <v>0</v>
      </c>
      <c r="M26" s="4">
        <v>2</v>
      </c>
      <c r="N26" s="4">
        <f>AG26</f>
        <v>47</v>
      </c>
      <c r="O26" s="14">
        <f>RANK(N26,N:N)</f>
        <v>23</v>
      </c>
      <c r="P26" s="4">
        <f>SUM(D26:M26)</f>
        <v>19</v>
      </c>
      <c r="Q26" s="4">
        <f>RANK(P26,P:P)</f>
        <v>31</v>
      </c>
      <c r="R26" s="4">
        <f>Q26-O26</f>
        <v>8</v>
      </c>
      <c r="S26" s="10">
        <f>N26/P26</f>
        <v>2.473684210526316</v>
      </c>
      <c r="T26" s="2" t="s">
        <v>27</v>
      </c>
      <c r="U26" s="2" t="s">
        <v>85</v>
      </c>
      <c r="W26" s="2">
        <f t="shared" si="1"/>
        <v>6</v>
      </c>
      <c r="X26" s="2">
        <f t="shared" si="2"/>
        <v>30</v>
      </c>
      <c r="Y26" s="2">
        <f t="shared" si="3"/>
        <v>0</v>
      </c>
      <c r="Z26" s="2">
        <f t="shared" si="4"/>
        <v>0</v>
      </c>
      <c r="AA26" s="2">
        <f t="shared" si="5"/>
        <v>0</v>
      </c>
      <c r="AB26" s="2">
        <f t="shared" si="6"/>
        <v>8</v>
      </c>
      <c r="AC26" s="2">
        <f t="shared" si="7"/>
        <v>0</v>
      </c>
      <c r="AD26" s="2">
        <f t="shared" si="8"/>
        <v>1</v>
      </c>
      <c r="AE26" s="2">
        <f t="shared" si="9"/>
        <v>0</v>
      </c>
      <c r="AF26" s="2">
        <f t="shared" si="10"/>
        <v>2</v>
      </c>
      <c r="AG26" s="2">
        <f t="shared" si="11"/>
        <v>47</v>
      </c>
    </row>
    <row r="27" spans="1:33" ht="15">
      <c r="A27" s="3" t="s">
        <v>26</v>
      </c>
      <c r="B27" s="23">
        <v>432701</v>
      </c>
      <c r="C27" s="4" t="s">
        <v>21</v>
      </c>
      <c r="D27" s="4">
        <v>3</v>
      </c>
      <c r="E27" s="4">
        <v>7</v>
      </c>
      <c r="F27" s="4">
        <v>4</v>
      </c>
      <c r="G27" s="4">
        <v>0</v>
      </c>
      <c r="H27" s="4">
        <v>2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f>AG27</f>
        <v>47</v>
      </c>
      <c r="O27" s="14">
        <f>RANK(N27,N:N)</f>
        <v>23</v>
      </c>
      <c r="P27" s="4">
        <f>SUM(D27:M27)</f>
        <v>17</v>
      </c>
      <c r="Q27" s="4">
        <f>RANK(P27,P:P)</f>
        <v>37</v>
      </c>
      <c r="R27" s="4">
        <f>Q27-O27</f>
        <v>14</v>
      </c>
      <c r="S27" s="10">
        <f>N27/P27</f>
        <v>2.764705882352941</v>
      </c>
      <c r="T27" s="2" t="s">
        <v>38</v>
      </c>
      <c r="U27" s="2" t="s">
        <v>85</v>
      </c>
      <c r="W27" s="2">
        <f t="shared" si="1"/>
        <v>9</v>
      </c>
      <c r="X27" s="2">
        <f t="shared" si="2"/>
        <v>21</v>
      </c>
      <c r="Y27" s="2">
        <f t="shared" si="3"/>
        <v>12</v>
      </c>
      <c r="Z27" s="2">
        <f t="shared" si="4"/>
        <v>0</v>
      </c>
      <c r="AA27" s="2">
        <f t="shared" si="5"/>
        <v>4</v>
      </c>
      <c r="AB27" s="2">
        <f t="shared" si="6"/>
        <v>0</v>
      </c>
      <c r="AC27" s="2">
        <f t="shared" si="7"/>
        <v>0</v>
      </c>
      <c r="AD27" s="2">
        <f t="shared" si="8"/>
        <v>0</v>
      </c>
      <c r="AE27" s="2">
        <f t="shared" si="9"/>
        <v>1</v>
      </c>
      <c r="AF27" s="2">
        <f t="shared" si="10"/>
        <v>0</v>
      </c>
      <c r="AG27" s="2">
        <f t="shared" si="11"/>
        <v>47</v>
      </c>
    </row>
    <row r="28" spans="1:33" ht="15">
      <c r="A28" s="3" t="s">
        <v>49</v>
      </c>
      <c r="B28" s="23">
        <v>133911</v>
      </c>
      <c r="C28" s="4" t="s">
        <v>15</v>
      </c>
      <c r="D28" s="4">
        <v>0</v>
      </c>
      <c r="E28" s="4">
        <v>4</v>
      </c>
      <c r="F28" s="4">
        <v>0</v>
      </c>
      <c r="G28" s="4">
        <v>0</v>
      </c>
      <c r="H28" s="4">
        <v>0</v>
      </c>
      <c r="I28" s="4">
        <v>8</v>
      </c>
      <c r="J28" s="4">
        <v>0</v>
      </c>
      <c r="K28" s="4">
        <v>5</v>
      </c>
      <c r="L28" s="4">
        <v>3</v>
      </c>
      <c r="M28" s="4">
        <v>10</v>
      </c>
      <c r="N28" s="4">
        <f>AG28</f>
        <v>46</v>
      </c>
      <c r="O28" s="14">
        <f>RANK(N28,N:N)</f>
        <v>26</v>
      </c>
      <c r="P28" s="4">
        <f>SUM(D28:M28)</f>
        <v>30</v>
      </c>
      <c r="Q28" s="4">
        <f>RANK(P28,P:P)</f>
        <v>12</v>
      </c>
      <c r="R28" s="4">
        <f>Q28-O28</f>
        <v>-14</v>
      </c>
      <c r="S28" s="10">
        <f>N28/P28</f>
        <v>1.5333333333333334</v>
      </c>
      <c r="T28" s="2" t="s">
        <v>55</v>
      </c>
      <c r="U28" s="2" t="s">
        <v>85</v>
      </c>
      <c r="W28" s="2">
        <f t="shared" si="1"/>
        <v>0</v>
      </c>
      <c r="X28" s="2">
        <f t="shared" si="2"/>
        <v>12</v>
      </c>
      <c r="Y28" s="2">
        <f t="shared" si="3"/>
        <v>0</v>
      </c>
      <c r="Z28" s="2">
        <f t="shared" si="4"/>
        <v>0</v>
      </c>
      <c r="AA28" s="2">
        <f t="shared" si="5"/>
        <v>0</v>
      </c>
      <c r="AB28" s="2">
        <f t="shared" si="6"/>
        <v>16</v>
      </c>
      <c r="AC28" s="2">
        <f t="shared" si="7"/>
        <v>0</v>
      </c>
      <c r="AD28" s="2">
        <f t="shared" si="8"/>
        <v>5</v>
      </c>
      <c r="AE28" s="2">
        <f t="shared" si="9"/>
        <v>3</v>
      </c>
      <c r="AF28" s="2">
        <f t="shared" si="10"/>
        <v>10</v>
      </c>
      <c r="AG28" s="2">
        <f t="shared" si="11"/>
        <v>46</v>
      </c>
    </row>
    <row r="29" spans="1:33" ht="15">
      <c r="A29" s="3" t="s">
        <v>94</v>
      </c>
      <c r="B29" s="23">
        <v>163399</v>
      </c>
      <c r="C29" s="4" t="s">
        <v>15</v>
      </c>
      <c r="D29" s="4">
        <v>0</v>
      </c>
      <c r="E29" s="4">
        <v>4</v>
      </c>
      <c r="F29" s="4">
        <v>0</v>
      </c>
      <c r="G29" s="4">
        <v>2</v>
      </c>
      <c r="H29" s="4">
        <v>7</v>
      </c>
      <c r="I29" s="4">
        <v>4</v>
      </c>
      <c r="J29" s="4">
        <v>0</v>
      </c>
      <c r="K29" s="4">
        <v>4</v>
      </c>
      <c r="L29" s="4">
        <v>1</v>
      </c>
      <c r="M29" s="4">
        <v>2</v>
      </c>
      <c r="N29" s="4">
        <f>AG29</f>
        <v>45</v>
      </c>
      <c r="O29" s="14">
        <f>RANK(N29,N:N)</f>
        <v>27</v>
      </c>
      <c r="P29" s="4">
        <f>SUM(D29:M29)</f>
        <v>24</v>
      </c>
      <c r="Q29" s="4">
        <f>RANK(P29,P:P)</f>
        <v>27</v>
      </c>
      <c r="R29" s="4">
        <f>Q29-O29</f>
        <v>0</v>
      </c>
      <c r="S29" s="10">
        <f>N29/P29</f>
        <v>1.875</v>
      </c>
      <c r="T29" s="2" t="s">
        <v>55</v>
      </c>
      <c r="U29" s="2" t="s">
        <v>36</v>
      </c>
      <c r="W29" s="2">
        <f t="shared" si="1"/>
        <v>0</v>
      </c>
      <c r="X29" s="2">
        <f t="shared" si="2"/>
        <v>12</v>
      </c>
      <c r="Y29" s="2">
        <f t="shared" si="3"/>
        <v>0</v>
      </c>
      <c r="Z29" s="2">
        <f t="shared" si="4"/>
        <v>4</v>
      </c>
      <c r="AA29" s="2">
        <f t="shared" si="5"/>
        <v>14</v>
      </c>
      <c r="AB29" s="2">
        <f t="shared" si="6"/>
        <v>8</v>
      </c>
      <c r="AC29" s="2">
        <f t="shared" si="7"/>
        <v>0</v>
      </c>
      <c r="AD29" s="2">
        <f t="shared" si="8"/>
        <v>4</v>
      </c>
      <c r="AE29" s="2">
        <f t="shared" si="9"/>
        <v>1</v>
      </c>
      <c r="AF29" s="2">
        <f t="shared" si="10"/>
        <v>2</v>
      </c>
      <c r="AG29" s="2">
        <f t="shared" si="11"/>
        <v>45</v>
      </c>
    </row>
    <row r="30" spans="1:33" ht="30">
      <c r="A30" s="3" t="s">
        <v>93</v>
      </c>
      <c r="B30" s="23">
        <v>96459</v>
      </c>
      <c r="C30" s="4" t="s">
        <v>15</v>
      </c>
      <c r="D30" s="4">
        <v>2</v>
      </c>
      <c r="E30" s="4">
        <v>4</v>
      </c>
      <c r="F30" s="4">
        <v>0</v>
      </c>
      <c r="G30" s="4">
        <v>0</v>
      </c>
      <c r="H30" s="4">
        <v>0</v>
      </c>
      <c r="I30" s="4">
        <v>3</v>
      </c>
      <c r="J30" s="4">
        <v>2</v>
      </c>
      <c r="K30" s="4">
        <v>9</v>
      </c>
      <c r="L30" s="4">
        <v>5</v>
      </c>
      <c r="M30" s="4">
        <v>2</v>
      </c>
      <c r="N30" s="4">
        <f>AG30</f>
        <v>44</v>
      </c>
      <c r="O30" s="14">
        <f>RANK(N30,N:N)</f>
        <v>28</v>
      </c>
      <c r="P30" s="4">
        <f>SUM(D30:M30)</f>
        <v>27</v>
      </c>
      <c r="Q30" s="4">
        <f>RANK(P30,P:P)</f>
        <v>22</v>
      </c>
      <c r="R30" s="4">
        <f>Q30-O30</f>
        <v>-6</v>
      </c>
      <c r="S30" s="10">
        <f>N30/P30</f>
        <v>1.6296296296296295</v>
      </c>
      <c r="T30" s="2" t="s">
        <v>55</v>
      </c>
      <c r="U30" s="2" t="s">
        <v>53</v>
      </c>
      <c r="W30" s="2">
        <f t="shared" si="1"/>
        <v>6</v>
      </c>
      <c r="X30" s="2">
        <f t="shared" si="2"/>
        <v>12</v>
      </c>
      <c r="Y30" s="2">
        <f t="shared" si="3"/>
        <v>0</v>
      </c>
      <c r="Z30" s="2">
        <f t="shared" si="4"/>
        <v>0</v>
      </c>
      <c r="AA30" s="2">
        <f t="shared" si="5"/>
        <v>0</v>
      </c>
      <c r="AB30" s="2">
        <f t="shared" si="6"/>
        <v>6</v>
      </c>
      <c r="AC30" s="2">
        <f t="shared" si="7"/>
        <v>4</v>
      </c>
      <c r="AD30" s="2">
        <f t="shared" si="8"/>
        <v>9</v>
      </c>
      <c r="AE30" s="2">
        <f t="shared" si="9"/>
        <v>5</v>
      </c>
      <c r="AF30" s="2">
        <f t="shared" si="10"/>
        <v>2</v>
      </c>
      <c r="AG30" s="2">
        <f t="shared" si="11"/>
        <v>44</v>
      </c>
    </row>
    <row r="31" spans="1:33" ht="15">
      <c r="A31" s="3" t="s">
        <v>72</v>
      </c>
      <c r="B31" s="23">
        <v>2456764</v>
      </c>
      <c r="C31" s="4" t="s">
        <v>21</v>
      </c>
      <c r="D31" s="4">
        <v>2</v>
      </c>
      <c r="E31" s="4">
        <v>6</v>
      </c>
      <c r="F31" s="4">
        <v>0</v>
      </c>
      <c r="G31" s="4">
        <v>0</v>
      </c>
      <c r="H31" s="4">
        <v>10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f>AG31</f>
        <v>44</v>
      </c>
      <c r="O31" s="14">
        <f>RANK(N31,N:N)</f>
        <v>28</v>
      </c>
      <c r="P31" s="4">
        <f>SUM(D31:M31)</f>
        <v>18</v>
      </c>
      <c r="Q31" s="4">
        <f>RANK(P31,P:P)</f>
        <v>33</v>
      </c>
      <c r="R31" s="4">
        <f>Q31-O31</f>
        <v>5</v>
      </c>
      <c r="S31" s="10">
        <f>N31/P31</f>
        <v>2.4444444444444446</v>
      </c>
      <c r="T31" s="2" t="s">
        <v>44</v>
      </c>
      <c r="U31" s="2" t="s">
        <v>36</v>
      </c>
      <c r="W31" s="2">
        <f t="shared" si="1"/>
        <v>6</v>
      </c>
      <c r="X31" s="2">
        <f t="shared" si="2"/>
        <v>18</v>
      </c>
      <c r="Y31" s="2">
        <f t="shared" si="3"/>
        <v>0</v>
      </c>
      <c r="Z31" s="2">
        <f t="shared" si="4"/>
        <v>0</v>
      </c>
      <c r="AA31" s="2">
        <f t="shared" si="5"/>
        <v>20</v>
      </c>
      <c r="AB31" s="2">
        <f t="shared" si="6"/>
        <v>0</v>
      </c>
      <c r="AC31" s="2">
        <f t="shared" si="7"/>
        <v>0</v>
      </c>
      <c r="AD31" s="2">
        <f t="shared" si="8"/>
        <v>0</v>
      </c>
      <c r="AE31" s="2">
        <f t="shared" si="9"/>
        <v>0</v>
      </c>
      <c r="AF31" s="2">
        <f t="shared" si="10"/>
        <v>0</v>
      </c>
      <c r="AG31" s="2">
        <f t="shared" si="11"/>
        <v>44</v>
      </c>
    </row>
    <row r="32" spans="1:33" ht="15">
      <c r="A32" s="3" t="s">
        <v>41</v>
      </c>
      <c r="B32" s="23">
        <v>484024</v>
      </c>
      <c r="C32" s="4" t="s">
        <v>15</v>
      </c>
      <c r="D32" s="4">
        <v>0</v>
      </c>
      <c r="E32" s="4">
        <v>4</v>
      </c>
      <c r="F32" s="4">
        <v>0</v>
      </c>
      <c r="G32" s="4">
        <v>0</v>
      </c>
      <c r="H32" s="4">
        <v>0</v>
      </c>
      <c r="I32" s="4">
        <v>7</v>
      </c>
      <c r="J32" s="4">
        <v>0</v>
      </c>
      <c r="K32" s="4">
        <v>5</v>
      </c>
      <c r="L32" s="4">
        <v>1</v>
      </c>
      <c r="M32" s="4">
        <v>10</v>
      </c>
      <c r="N32" s="4">
        <f>AG32</f>
        <v>42</v>
      </c>
      <c r="O32" s="14">
        <f>RANK(N32,N:N)</f>
        <v>30</v>
      </c>
      <c r="P32" s="4">
        <f>SUM(D32:M32)</f>
        <v>27</v>
      </c>
      <c r="Q32" s="4">
        <f>RANK(P32,P:P)</f>
        <v>22</v>
      </c>
      <c r="R32" s="4">
        <f>Q32-O32</f>
        <v>-8</v>
      </c>
      <c r="S32" s="10">
        <f>N32/P32</f>
        <v>1.5555555555555556</v>
      </c>
      <c r="T32" s="2" t="s">
        <v>38</v>
      </c>
      <c r="U32" s="2" t="s">
        <v>85</v>
      </c>
      <c r="W32" s="2">
        <f t="shared" si="1"/>
        <v>0</v>
      </c>
      <c r="X32" s="2">
        <f t="shared" si="2"/>
        <v>12</v>
      </c>
      <c r="Y32" s="2">
        <f t="shared" si="3"/>
        <v>0</v>
      </c>
      <c r="Z32" s="2">
        <f t="shared" si="4"/>
        <v>0</v>
      </c>
      <c r="AA32" s="2">
        <f t="shared" si="5"/>
        <v>0</v>
      </c>
      <c r="AB32" s="2">
        <f t="shared" si="6"/>
        <v>14</v>
      </c>
      <c r="AC32" s="2">
        <f t="shared" si="7"/>
        <v>0</v>
      </c>
      <c r="AD32" s="2">
        <f t="shared" si="8"/>
        <v>5</v>
      </c>
      <c r="AE32" s="2">
        <f t="shared" si="9"/>
        <v>1</v>
      </c>
      <c r="AF32" s="2">
        <f t="shared" si="10"/>
        <v>10</v>
      </c>
      <c r="AG32" s="2">
        <f t="shared" si="11"/>
        <v>42</v>
      </c>
    </row>
    <row r="33" spans="1:33" ht="15">
      <c r="A33" s="3" t="s">
        <v>68</v>
      </c>
      <c r="B33" s="23">
        <v>195559</v>
      </c>
      <c r="C33" s="4" t="s">
        <v>21</v>
      </c>
      <c r="D33" s="4">
        <v>3</v>
      </c>
      <c r="E33" s="4">
        <v>5</v>
      </c>
      <c r="F33" s="4">
        <v>0</v>
      </c>
      <c r="G33" s="4">
        <v>5</v>
      </c>
      <c r="H33" s="4">
        <v>4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f>AG33</f>
        <v>42</v>
      </c>
      <c r="O33" s="14">
        <f>RANK(N33,N:N)</f>
        <v>30</v>
      </c>
      <c r="P33" s="4">
        <f>SUM(D33:M33)</f>
        <v>17</v>
      </c>
      <c r="Q33" s="4">
        <f>RANK(P33,P:P)</f>
        <v>37</v>
      </c>
      <c r="R33" s="4">
        <f>Q33-O33</f>
        <v>7</v>
      </c>
      <c r="S33" s="10">
        <f>N33/P33</f>
        <v>2.4705882352941178</v>
      </c>
      <c r="T33" s="2" t="s">
        <v>33</v>
      </c>
      <c r="U33" s="2" t="s">
        <v>53</v>
      </c>
      <c r="W33" s="2">
        <f t="shared" si="1"/>
        <v>9</v>
      </c>
      <c r="X33" s="2">
        <f t="shared" si="2"/>
        <v>15</v>
      </c>
      <c r="Y33" s="2">
        <f t="shared" si="3"/>
        <v>0</v>
      </c>
      <c r="Z33" s="2">
        <f t="shared" si="4"/>
        <v>10</v>
      </c>
      <c r="AA33" s="2">
        <f t="shared" si="5"/>
        <v>8</v>
      </c>
      <c r="AB33" s="2">
        <f t="shared" si="6"/>
        <v>0</v>
      </c>
      <c r="AC33" s="2">
        <f t="shared" si="7"/>
        <v>0</v>
      </c>
      <c r="AD33" s="2">
        <f t="shared" si="8"/>
        <v>0</v>
      </c>
      <c r="AE33" s="2">
        <f t="shared" si="9"/>
        <v>0</v>
      </c>
      <c r="AF33" s="2">
        <f t="shared" si="10"/>
        <v>0</v>
      </c>
      <c r="AG33" s="2">
        <f t="shared" si="11"/>
        <v>42</v>
      </c>
    </row>
    <row r="34" spans="1:33" ht="15">
      <c r="A34" s="3" t="s">
        <v>88</v>
      </c>
      <c r="B34" s="23">
        <v>66201</v>
      </c>
      <c r="C34" s="4" t="s">
        <v>15</v>
      </c>
      <c r="D34" s="4">
        <v>0</v>
      </c>
      <c r="E34" s="4">
        <v>4</v>
      </c>
      <c r="F34" s="4">
        <v>0</v>
      </c>
      <c r="G34" s="4">
        <v>0</v>
      </c>
      <c r="H34" s="4">
        <v>2</v>
      </c>
      <c r="I34" s="4">
        <v>3</v>
      </c>
      <c r="J34" s="4">
        <v>2</v>
      </c>
      <c r="K34" s="4">
        <v>8</v>
      </c>
      <c r="L34" s="4">
        <v>4</v>
      </c>
      <c r="M34" s="4">
        <v>2</v>
      </c>
      <c r="N34" s="4">
        <f>AG34</f>
        <v>40</v>
      </c>
      <c r="O34" s="14">
        <f>RANK(N34,N:N)</f>
        <v>32</v>
      </c>
      <c r="P34" s="4">
        <f>SUM(D34:M34)</f>
        <v>25</v>
      </c>
      <c r="Q34" s="4">
        <f>RANK(P34,P:P)</f>
        <v>24</v>
      </c>
      <c r="R34" s="4">
        <f>Q34-O34</f>
        <v>-8</v>
      </c>
      <c r="S34" s="10">
        <f>N34/P34</f>
        <v>1.6</v>
      </c>
      <c r="T34" s="2" t="s">
        <v>55</v>
      </c>
      <c r="U34" s="2" t="s">
        <v>36</v>
      </c>
      <c r="W34" s="2">
        <f t="shared" si="1"/>
        <v>0</v>
      </c>
      <c r="X34" s="2">
        <f t="shared" si="2"/>
        <v>12</v>
      </c>
      <c r="Y34" s="2">
        <f t="shared" si="3"/>
        <v>0</v>
      </c>
      <c r="Z34" s="2">
        <f t="shared" si="4"/>
        <v>0</v>
      </c>
      <c r="AA34" s="2">
        <f t="shared" si="5"/>
        <v>4</v>
      </c>
      <c r="AB34" s="2">
        <f t="shared" si="6"/>
        <v>6</v>
      </c>
      <c r="AC34" s="2">
        <f t="shared" si="7"/>
        <v>4</v>
      </c>
      <c r="AD34" s="2">
        <f t="shared" si="8"/>
        <v>8</v>
      </c>
      <c r="AE34" s="2">
        <f t="shared" si="9"/>
        <v>4</v>
      </c>
      <c r="AF34" s="2">
        <f t="shared" si="10"/>
        <v>2</v>
      </c>
      <c r="AG34" s="2">
        <f t="shared" si="11"/>
        <v>40</v>
      </c>
    </row>
    <row r="35" spans="1:33" ht="15">
      <c r="A35" s="3" t="s">
        <v>50</v>
      </c>
      <c r="B35" s="23">
        <v>293325</v>
      </c>
      <c r="C35" s="4" t="s">
        <v>15</v>
      </c>
      <c r="D35" s="4">
        <v>8</v>
      </c>
      <c r="E35" s="4">
        <v>1</v>
      </c>
      <c r="F35" s="4">
        <v>0</v>
      </c>
      <c r="G35" s="4">
        <v>4</v>
      </c>
      <c r="H35" s="4">
        <v>0</v>
      </c>
      <c r="I35" s="4">
        <v>0</v>
      </c>
      <c r="J35" s="4">
        <v>2</v>
      </c>
      <c r="K35" s="4">
        <v>0</v>
      </c>
      <c r="L35" s="4">
        <v>0</v>
      </c>
      <c r="M35" s="4">
        <v>0</v>
      </c>
      <c r="N35" s="4">
        <f>AG35</f>
        <v>39</v>
      </c>
      <c r="O35" s="14">
        <f>RANK(N35,N:N)</f>
        <v>33</v>
      </c>
      <c r="P35" s="4">
        <f>SUM(D35:M35)</f>
        <v>15</v>
      </c>
      <c r="Q35" s="4">
        <f>RANK(P35,P:P)</f>
        <v>39</v>
      </c>
      <c r="R35" s="4">
        <f>Q35-O35</f>
        <v>6</v>
      </c>
      <c r="S35" s="10">
        <f>N35/P35</f>
        <v>2.6</v>
      </c>
      <c r="T35" s="2" t="s">
        <v>22</v>
      </c>
      <c r="U35" s="2" t="s">
        <v>53</v>
      </c>
      <c r="W35" s="2">
        <f t="shared" si="1"/>
        <v>24</v>
      </c>
      <c r="X35" s="2">
        <f t="shared" si="2"/>
        <v>3</v>
      </c>
      <c r="Y35" s="2">
        <f t="shared" si="3"/>
        <v>0</v>
      </c>
      <c r="Z35" s="2">
        <f t="shared" si="4"/>
        <v>8</v>
      </c>
      <c r="AA35" s="2">
        <f t="shared" si="5"/>
        <v>0</v>
      </c>
      <c r="AB35" s="2">
        <f t="shared" si="6"/>
        <v>0</v>
      </c>
      <c r="AC35" s="2">
        <f t="shared" si="7"/>
        <v>4</v>
      </c>
      <c r="AD35" s="2">
        <f t="shared" si="8"/>
        <v>0</v>
      </c>
      <c r="AE35" s="2">
        <f t="shared" si="9"/>
        <v>0</v>
      </c>
      <c r="AF35" s="2">
        <f t="shared" si="10"/>
        <v>0</v>
      </c>
      <c r="AG35" s="2">
        <f t="shared" si="11"/>
        <v>39</v>
      </c>
    </row>
    <row r="36" spans="1:33" ht="15">
      <c r="A36" s="3" t="s">
        <v>39</v>
      </c>
      <c r="B36" s="23">
        <v>181385</v>
      </c>
      <c r="C36" s="4" t="s">
        <v>15</v>
      </c>
      <c r="D36" s="4">
        <v>1</v>
      </c>
      <c r="E36" s="4">
        <v>1</v>
      </c>
      <c r="F36" s="4">
        <v>0</v>
      </c>
      <c r="G36" s="4">
        <v>0</v>
      </c>
      <c r="H36" s="4">
        <v>0</v>
      </c>
      <c r="I36" s="4">
        <v>6</v>
      </c>
      <c r="J36" s="4">
        <v>7</v>
      </c>
      <c r="K36" s="4">
        <v>2</v>
      </c>
      <c r="L36" s="4">
        <v>2</v>
      </c>
      <c r="M36" s="4">
        <v>2</v>
      </c>
      <c r="N36" s="4">
        <f>AG36</f>
        <v>38</v>
      </c>
      <c r="O36" s="14">
        <f>RANK(N36,N:N)</f>
        <v>34</v>
      </c>
      <c r="P36" s="4">
        <f>SUM(D36:M36)</f>
        <v>21</v>
      </c>
      <c r="Q36" s="4">
        <f>RANK(P36,P:P)</f>
        <v>28</v>
      </c>
      <c r="R36" s="4">
        <f>Q36-O36</f>
        <v>-6</v>
      </c>
      <c r="S36" s="10">
        <f>N36/P36</f>
        <v>1.8095238095238095</v>
      </c>
      <c r="T36" s="2" t="s">
        <v>38</v>
      </c>
      <c r="U36" s="2" t="s">
        <v>13</v>
      </c>
      <c r="W36" s="2">
        <f t="shared" si="1"/>
        <v>3</v>
      </c>
      <c r="X36" s="2">
        <f t="shared" si="2"/>
        <v>3</v>
      </c>
      <c r="Y36" s="2">
        <f t="shared" si="3"/>
        <v>0</v>
      </c>
      <c r="Z36" s="2">
        <f t="shared" si="4"/>
        <v>0</v>
      </c>
      <c r="AA36" s="2">
        <f t="shared" si="5"/>
        <v>0</v>
      </c>
      <c r="AB36" s="2">
        <f t="shared" si="6"/>
        <v>12</v>
      </c>
      <c r="AC36" s="2">
        <f t="shared" si="7"/>
        <v>14</v>
      </c>
      <c r="AD36" s="2">
        <f t="shared" si="8"/>
        <v>2</v>
      </c>
      <c r="AE36" s="2">
        <f t="shared" si="9"/>
        <v>2</v>
      </c>
      <c r="AF36" s="2">
        <f t="shared" si="10"/>
        <v>2</v>
      </c>
      <c r="AG36" s="2">
        <f t="shared" si="11"/>
        <v>38</v>
      </c>
    </row>
    <row r="37" spans="1:33" ht="15">
      <c r="A37" s="3" t="s">
        <v>17</v>
      </c>
      <c r="B37" s="23">
        <v>8000</v>
      </c>
      <c r="C37" s="4" t="s">
        <v>15</v>
      </c>
      <c r="D37" s="4">
        <v>2</v>
      </c>
      <c r="E37" s="4">
        <v>2</v>
      </c>
      <c r="F37" s="4">
        <v>2</v>
      </c>
      <c r="G37" s="4">
        <v>2</v>
      </c>
      <c r="H37" s="4">
        <v>2</v>
      </c>
      <c r="I37" s="4">
        <v>2</v>
      </c>
      <c r="J37" s="4">
        <v>2</v>
      </c>
      <c r="K37" s="4">
        <v>2</v>
      </c>
      <c r="L37" s="4">
        <v>0</v>
      </c>
      <c r="M37" s="4">
        <v>2</v>
      </c>
      <c r="N37" s="4">
        <f>AG37</f>
        <v>38</v>
      </c>
      <c r="O37" s="14">
        <f>RANK(N37,N:N)</f>
        <v>34</v>
      </c>
      <c r="P37" s="4">
        <f>SUM(D37:M37)</f>
        <v>18</v>
      </c>
      <c r="Q37" s="4">
        <f>RANK(P37,P:P)</f>
        <v>33</v>
      </c>
      <c r="R37" s="4">
        <f>Q37-O37</f>
        <v>-1</v>
      </c>
      <c r="S37" s="10">
        <f>N37/P37</f>
        <v>2.111111111111111</v>
      </c>
      <c r="T37" s="2" t="s">
        <v>38</v>
      </c>
      <c r="U37" s="2" t="s">
        <v>53</v>
      </c>
      <c r="W37" s="2">
        <f t="shared" si="1"/>
        <v>6</v>
      </c>
      <c r="X37" s="2">
        <f t="shared" si="2"/>
        <v>6</v>
      </c>
      <c r="Y37" s="2">
        <f t="shared" si="3"/>
        <v>6</v>
      </c>
      <c r="Z37" s="2">
        <f t="shared" si="4"/>
        <v>4</v>
      </c>
      <c r="AA37" s="2">
        <f t="shared" si="5"/>
        <v>4</v>
      </c>
      <c r="AB37" s="2">
        <f t="shared" si="6"/>
        <v>4</v>
      </c>
      <c r="AC37" s="2">
        <f t="shared" si="7"/>
        <v>4</v>
      </c>
      <c r="AD37" s="2">
        <f t="shared" si="8"/>
        <v>2</v>
      </c>
      <c r="AE37" s="2">
        <f t="shared" si="9"/>
        <v>0</v>
      </c>
      <c r="AF37" s="2">
        <f t="shared" si="10"/>
        <v>2</v>
      </c>
      <c r="AG37" s="2">
        <f t="shared" si="11"/>
        <v>38</v>
      </c>
    </row>
    <row r="38" spans="1:33" ht="15">
      <c r="A38" s="3" t="s">
        <v>64</v>
      </c>
      <c r="B38" s="23">
        <v>464481</v>
      </c>
      <c r="C38" s="4" t="s">
        <v>21</v>
      </c>
      <c r="D38" s="4">
        <v>3</v>
      </c>
      <c r="E38" s="4">
        <v>7</v>
      </c>
      <c r="F38" s="4">
        <v>0</v>
      </c>
      <c r="G38" s="4">
        <v>0</v>
      </c>
      <c r="H38" s="4">
        <v>0</v>
      </c>
      <c r="I38" s="4">
        <v>0</v>
      </c>
      <c r="J38" s="4">
        <v>3</v>
      </c>
      <c r="K38" s="4">
        <v>0</v>
      </c>
      <c r="L38" s="4">
        <v>0</v>
      </c>
      <c r="M38" s="4">
        <v>1</v>
      </c>
      <c r="N38" s="4">
        <f>AG38</f>
        <v>37</v>
      </c>
      <c r="O38" s="14">
        <f>RANK(N38,N:N)</f>
        <v>36</v>
      </c>
      <c r="P38" s="4">
        <f>SUM(D38:M38)</f>
        <v>14</v>
      </c>
      <c r="Q38" s="4">
        <f>RANK(P38,P:P)</f>
        <v>42</v>
      </c>
      <c r="R38" s="4">
        <f>Q38-O38</f>
        <v>6</v>
      </c>
      <c r="S38" s="10">
        <f>N38/P38</f>
        <v>2.642857142857143</v>
      </c>
      <c r="T38" s="2" t="s">
        <v>38</v>
      </c>
      <c r="U38" s="2" t="s">
        <v>53</v>
      </c>
      <c r="W38" s="2">
        <f t="shared" si="1"/>
        <v>9</v>
      </c>
      <c r="X38" s="2">
        <f t="shared" si="2"/>
        <v>21</v>
      </c>
      <c r="Y38" s="2">
        <f t="shared" si="3"/>
        <v>0</v>
      </c>
      <c r="Z38" s="2">
        <f t="shared" si="4"/>
        <v>0</v>
      </c>
      <c r="AA38" s="2">
        <f t="shared" si="5"/>
        <v>0</v>
      </c>
      <c r="AB38" s="2">
        <f t="shared" si="6"/>
        <v>0</v>
      </c>
      <c r="AC38" s="2">
        <f t="shared" si="7"/>
        <v>6</v>
      </c>
      <c r="AD38" s="2">
        <f t="shared" si="8"/>
        <v>0</v>
      </c>
      <c r="AE38" s="2">
        <f t="shared" si="9"/>
        <v>0</v>
      </c>
      <c r="AF38" s="2">
        <f t="shared" si="10"/>
        <v>1</v>
      </c>
      <c r="AG38" s="2">
        <f t="shared" si="11"/>
        <v>37</v>
      </c>
    </row>
    <row r="39" spans="1:33" ht="15">
      <c r="A39" s="3" t="s">
        <v>24</v>
      </c>
      <c r="B39" s="23">
        <v>95501</v>
      </c>
      <c r="C39" s="4" t="s">
        <v>25</v>
      </c>
      <c r="D39" s="4">
        <v>3</v>
      </c>
      <c r="E39" s="4">
        <v>7</v>
      </c>
      <c r="F39" s="4">
        <v>1</v>
      </c>
      <c r="G39" s="4">
        <v>0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f>AG39</f>
        <v>37</v>
      </c>
      <c r="O39" s="14">
        <f>RANK(N39,N:N)</f>
        <v>36</v>
      </c>
      <c r="P39" s="4">
        <f>SUM(D39:M39)</f>
        <v>13</v>
      </c>
      <c r="Q39" s="4">
        <f>RANK(P39,P:P)</f>
        <v>44</v>
      </c>
      <c r="R39" s="4">
        <f>Q39-O39</f>
        <v>8</v>
      </c>
      <c r="S39" s="10">
        <f>N39/P39</f>
        <v>2.8461538461538463</v>
      </c>
      <c r="T39" s="2" t="s">
        <v>42</v>
      </c>
      <c r="U39" s="2" t="s">
        <v>53</v>
      </c>
      <c r="W39" s="2">
        <f t="shared" si="1"/>
        <v>9</v>
      </c>
      <c r="X39" s="2">
        <f t="shared" si="2"/>
        <v>21</v>
      </c>
      <c r="Y39" s="2">
        <f t="shared" si="3"/>
        <v>3</v>
      </c>
      <c r="Z39" s="2">
        <f t="shared" si="4"/>
        <v>0</v>
      </c>
      <c r="AA39" s="2">
        <f t="shared" si="5"/>
        <v>4</v>
      </c>
      <c r="AB39" s="2">
        <f t="shared" si="6"/>
        <v>0</v>
      </c>
      <c r="AC39" s="2">
        <f t="shared" si="7"/>
        <v>0</v>
      </c>
      <c r="AD39" s="2">
        <f t="shared" si="8"/>
        <v>0</v>
      </c>
      <c r="AE39" s="2">
        <f t="shared" si="9"/>
        <v>0</v>
      </c>
      <c r="AF39" s="2">
        <f t="shared" si="10"/>
        <v>0</v>
      </c>
      <c r="AG39" s="2">
        <f t="shared" si="11"/>
        <v>37</v>
      </c>
    </row>
    <row r="40" spans="1:33" ht="15">
      <c r="A40" s="3" t="s">
        <v>52</v>
      </c>
      <c r="B40" s="23">
        <v>132183</v>
      </c>
      <c r="C40" s="4" t="s">
        <v>15</v>
      </c>
      <c r="D40" s="4">
        <v>2</v>
      </c>
      <c r="E40" s="4">
        <v>1</v>
      </c>
      <c r="F40" s="4">
        <v>0</v>
      </c>
      <c r="G40" s="4">
        <v>0</v>
      </c>
      <c r="H40" s="4">
        <v>0</v>
      </c>
      <c r="I40" s="4">
        <v>4</v>
      </c>
      <c r="J40" s="4">
        <v>5</v>
      </c>
      <c r="K40" s="4">
        <v>2</v>
      </c>
      <c r="L40" s="4">
        <v>2</v>
      </c>
      <c r="M40" s="4">
        <v>2</v>
      </c>
      <c r="N40" s="4">
        <f>AG40</f>
        <v>33</v>
      </c>
      <c r="O40" s="14">
        <f>RANK(N40,N:N)</f>
        <v>38</v>
      </c>
      <c r="P40" s="4">
        <f>SUM(D40:M40)</f>
        <v>18</v>
      </c>
      <c r="Q40" s="4">
        <f>RANK(P40,P:P)</f>
        <v>33</v>
      </c>
      <c r="R40" s="4">
        <f>Q40-O40</f>
        <v>-5</v>
      </c>
      <c r="S40" s="10">
        <f>N40/P40</f>
        <v>1.8333333333333333</v>
      </c>
      <c r="T40" s="2" t="s">
        <v>22</v>
      </c>
      <c r="U40" s="2" t="s">
        <v>53</v>
      </c>
      <c r="W40" s="2">
        <f t="shared" si="1"/>
        <v>6</v>
      </c>
      <c r="X40" s="2">
        <f t="shared" si="2"/>
        <v>3</v>
      </c>
      <c r="Y40" s="2">
        <f t="shared" si="3"/>
        <v>0</v>
      </c>
      <c r="Z40" s="2">
        <f t="shared" si="4"/>
        <v>0</v>
      </c>
      <c r="AA40" s="2">
        <f t="shared" si="5"/>
        <v>0</v>
      </c>
      <c r="AB40" s="2">
        <f t="shared" si="6"/>
        <v>8</v>
      </c>
      <c r="AC40" s="2">
        <f t="shared" si="7"/>
        <v>10</v>
      </c>
      <c r="AD40" s="2">
        <f t="shared" si="8"/>
        <v>2</v>
      </c>
      <c r="AE40" s="2">
        <f t="shared" si="9"/>
        <v>2</v>
      </c>
      <c r="AF40" s="2">
        <f t="shared" si="10"/>
        <v>2</v>
      </c>
      <c r="AG40" s="2">
        <f t="shared" si="11"/>
        <v>33</v>
      </c>
    </row>
    <row r="41" spans="1:33" ht="15">
      <c r="A41" s="3" t="s">
        <v>67</v>
      </c>
      <c r="B41" s="23">
        <v>346072</v>
      </c>
      <c r="C41" s="4" t="s">
        <v>21</v>
      </c>
      <c r="D41" s="4">
        <v>3</v>
      </c>
      <c r="E41" s="4">
        <v>1</v>
      </c>
      <c r="F41" s="4">
        <v>6</v>
      </c>
      <c r="G41" s="4">
        <v>0</v>
      </c>
      <c r="H41" s="4">
        <v>0</v>
      </c>
      <c r="I41" s="4">
        <v>0</v>
      </c>
      <c r="J41" s="4">
        <v>0</v>
      </c>
      <c r="K41" s="4">
        <v>3</v>
      </c>
      <c r="L41" s="4">
        <v>0</v>
      </c>
      <c r="M41" s="4">
        <v>0</v>
      </c>
      <c r="N41" s="4">
        <f>AG41</f>
        <v>33</v>
      </c>
      <c r="O41" s="14">
        <f>RANK(N41,N:N)</f>
        <v>38</v>
      </c>
      <c r="P41" s="4">
        <f>SUM(D41:M41)</f>
        <v>13</v>
      </c>
      <c r="Q41" s="4">
        <f>RANK(P41,P:P)</f>
        <v>44</v>
      </c>
      <c r="R41" s="4">
        <f>Q41-O41</f>
        <v>6</v>
      </c>
      <c r="S41" s="10">
        <f>N41/P41</f>
        <v>2.5384615384615383</v>
      </c>
      <c r="T41" s="2" t="s">
        <v>22</v>
      </c>
      <c r="U41" s="2" t="s">
        <v>19</v>
      </c>
      <c r="W41" s="2">
        <f t="shared" si="1"/>
        <v>9</v>
      </c>
      <c r="X41" s="2">
        <f t="shared" si="2"/>
        <v>3</v>
      </c>
      <c r="Y41" s="2">
        <f t="shared" si="3"/>
        <v>18</v>
      </c>
      <c r="Z41" s="2">
        <f t="shared" si="4"/>
        <v>0</v>
      </c>
      <c r="AA41" s="2">
        <f t="shared" si="5"/>
        <v>0</v>
      </c>
      <c r="AB41" s="2">
        <f t="shared" si="6"/>
        <v>0</v>
      </c>
      <c r="AC41" s="2">
        <f t="shared" si="7"/>
        <v>0</v>
      </c>
      <c r="AD41" s="2">
        <f t="shared" si="8"/>
        <v>3</v>
      </c>
      <c r="AE41" s="2">
        <f t="shared" si="9"/>
        <v>0</v>
      </c>
      <c r="AF41" s="2">
        <f t="shared" si="10"/>
        <v>0</v>
      </c>
      <c r="AG41" s="2">
        <f t="shared" si="11"/>
        <v>33</v>
      </c>
    </row>
    <row r="42" spans="1:33" ht="15">
      <c r="A42" s="3" t="s">
        <v>66</v>
      </c>
      <c r="B42" s="23">
        <v>474626</v>
      </c>
      <c r="C42" s="4" t="s">
        <v>21</v>
      </c>
      <c r="D42" s="4">
        <v>1</v>
      </c>
      <c r="E42" s="4">
        <v>3</v>
      </c>
      <c r="F42" s="4">
        <v>2</v>
      </c>
      <c r="G42" s="4">
        <v>0</v>
      </c>
      <c r="H42" s="4">
        <v>0</v>
      </c>
      <c r="I42" s="4">
        <v>0</v>
      </c>
      <c r="J42" s="4">
        <v>0</v>
      </c>
      <c r="K42" s="4">
        <v>7</v>
      </c>
      <c r="L42" s="4">
        <v>0</v>
      </c>
      <c r="M42" s="4">
        <v>7</v>
      </c>
      <c r="N42" s="4">
        <f>AG42</f>
        <v>32</v>
      </c>
      <c r="O42" s="14">
        <f>RANK(N42,N:N)</f>
        <v>40</v>
      </c>
      <c r="P42" s="4">
        <f>SUM(D42:M42)</f>
        <v>20</v>
      </c>
      <c r="Q42" s="4">
        <f>RANK(P42,P:P)</f>
        <v>30</v>
      </c>
      <c r="R42" s="4">
        <f>Q42-O42</f>
        <v>-10</v>
      </c>
      <c r="S42" s="10">
        <f>N42/P42</f>
        <v>1.6</v>
      </c>
      <c r="T42" s="2" t="s">
        <v>44</v>
      </c>
      <c r="U42" s="2" t="s">
        <v>85</v>
      </c>
      <c r="W42" s="2">
        <f t="shared" si="1"/>
        <v>3</v>
      </c>
      <c r="X42" s="2">
        <f t="shared" si="2"/>
        <v>9</v>
      </c>
      <c r="Y42" s="2">
        <f t="shared" si="3"/>
        <v>6</v>
      </c>
      <c r="Z42" s="2">
        <f t="shared" si="4"/>
        <v>0</v>
      </c>
      <c r="AA42" s="2">
        <f t="shared" si="5"/>
        <v>0</v>
      </c>
      <c r="AB42" s="2">
        <f t="shared" si="6"/>
        <v>0</v>
      </c>
      <c r="AC42" s="2">
        <f t="shared" si="7"/>
        <v>0</v>
      </c>
      <c r="AD42" s="2">
        <f t="shared" si="8"/>
        <v>7</v>
      </c>
      <c r="AE42" s="2">
        <f t="shared" si="9"/>
        <v>0</v>
      </c>
      <c r="AF42" s="2">
        <f t="shared" si="10"/>
        <v>7</v>
      </c>
      <c r="AG42" s="2">
        <f t="shared" si="11"/>
        <v>32</v>
      </c>
    </row>
    <row r="43" spans="1:33" ht="30">
      <c r="A43" s="3" t="s">
        <v>107</v>
      </c>
      <c r="B43" s="24" t="s">
        <v>102</v>
      </c>
      <c r="C43" s="4" t="s">
        <v>21</v>
      </c>
      <c r="D43" s="4">
        <v>0</v>
      </c>
      <c r="E43" s="4">
        <v>1</v>
      </c>
      <c r="F43" s="4">
        <v>6</v>
      </c>
      <c r="G43" s="4">
        <v>0</v>
      </c>
      <c r="H43" s="4">
        <v>0</v>
      </c>
      <c r="I43" s="4">
        <v>0</v>
      </c>
      <c r="J43" s="4">
        <v>0</v>
      </c>
      <c r="K43" s="4">
        <v>8</v>
      </c>
      <c r="L43" s="4">
        <v>0</v>
      </c>
      <c r="M43" s="4">
        <v>3</v>
      </c>
      <c r="N43" s="4">
        <f>AG43</f>
        <v>32</v>
      </c>
      <c r="O43" s="14">
        <f>RANK(N43,N:N)</f>
        <v>40</v>
      </c>
      <c r="P43" s="4">
        <f>SUM(D43:M43)</f>
        <v>18</v>
      </c>
      <c r="Q43" s="4">
        <f>RANK(P43,P:P)</f>
        <v>33</v>
      </c>
      <c r="R43" s="4">
        <f>Q43-O43</f>
        <v>-7</v>
      </c>
      <c r="S43" s="10">
        <f>N43/P43</f>
        <v>1.7777777777777777</v>
      </c>
      <c r="T43" s="2" t="s">
        <v>38</v>
      </c>
      <c r="U43" s="2" t="s">
        <v>85</v>
      </c>
      <c r="W43" s="2">
        <f t="shared" si="1"/>
        <v>0</v>
      </c>
      <c r="X43" s="2">
        <f t="shared" si="2"/>
        <v>3</v>
      </c>
      <c r="Y43" s="2">
        <f t="shared" si="3"/>
        <v>18</v>
      </c>
      <c r="Z43" s="2">
        <f t="shared" si="4"/>
        <v>0</v>
      </c>
      <c r="AA43" s="2">
        <f t="shared" si="5"/>
        <v>0</v>
      </c>
      <c r="AB43" s="2">
        <f t="shared" si="6"/>
        <v>0</v>
      </c>
      <c r="AC43" s="2">
        <f t="shared" si="7"/>
        <v>0</v>
      </c>
      <c r="AD43" s="2">
        <f t="shared" si="8"/>
        <v>8</v>
      </c>
      <c r="AE43" s="2">
        <f t="shared" si="9"/>
        <v>0</v>
      </c>
      <c r="AF43" s="2">
        <f t="shared" si="10"/>
        <v>3</v>
      </c>
      <c r="AG43" s="2">
        <f t="shared" si="11"/>
        <v>32</v>
      </c>
    </row>
    <row r="44" spans="1:33" ht="30">
      <c r="A44" s="3" t="s">
        <v>20</v>
      </c>
      <c r="B44" s="23">
        <v>419593</v>
      </c>
      <c r="C44" s="4" t="s">
        <v>21</v>
      </c>
      <c r="D44" s="4">
        <v>1</v>
      </c>
      <c r="E44" s="4">
        <v>1</v>
      </c>
      <c r="F44" s="4">
        <v>3</v>
      </c>
      <c r="G44" s="4">
        <v>0</v>
      </c>
      <c r="H44" s="4">
        <v>0</v>
      </c>
      <c r="I44" s="4">
        <v>0</v>
      </c>
      <c r="J44" s="4">
        <v>0</v>
      </c>
      <c r="K44" s="4">
        <v>10</v>
      </c>
      <c r="L44" s="4">
        <v>0</v>
      </c>
      <c r="M44" s="4">
        <v>4</v>
      </c>
      <c r="N44" s="4">
        <f>AG44</f>
        <v>29</v>
      </c>
      <c r="O44" s="14">
        <f>RANK(N44,N:N)</f>
        <v>42</v>
      </c>
      <c r="P44" s="4">
        <f>SUM(D44:M44)</f>
        <v>19</v>
      </c>
      <c r="Q44" s="4">
        <f>RANK(P44,P:P)</f>
        <v>31</v>
      </c>
      <c r="R44" s="4">
        <f>Q44-O44</f>
        <v>-11</v>
      </c>
      <c r="S44" s="10">
        <f>N44/P44</f>
        <v>1.5263157894736843</v>
      </c>
      <c r="T44" s="2" t="s">
        <v>55</v>
      </c>
      <c r="U44" s="2" t="s">
        <v>53</v>
      </c>
      <c r="W44" s="2">
        <f t="shared" si="1"/>
        <v>3</v>
      </c>
      <c r="X44" s="2">
        <f t="shared" si="2"/>
        <v>3</v>
      </c>
      <c r="Y44" s="2">
        <f t="shared" si="3"/>
        <v>9</v>
      </c>
      <c r="Z44" s="2">
        <f t="shared" si="4"/>
        <v>0</v>
      </c>
      <c r="AA44" s="2">
        <f t="shared" si="5"/>
        <v>0</v>
      </c>
      <c r="AB44" s="2">
        <f t="shared" si="6"/>
        <v>0</v>
      </c>
      <c r="AC44" s="2">
        <f t="shared" si="7"/>
        <v>0</v>
      </c>
      <c r="AD44" s="2">
        <f t="shared" si="8"/>
        <v>10</v>
      </c>
      <c r="AE44" s="2">
        <f t="shared" si="9"/>
        <v>0</v>
      </c>
      <c r="AF44" s="2">
        <f t="shared" si="10"/>
        <v>4</v>
      </c>
      <c r="AG44" s="2">
        <f t="shared" si="11"/>
        <v>29</v>
      </c>
    </row>
    <row r="45" spans="1:33" ht="15">
      <c r="A45" s="3" t="s">
        <v>63</v>
      </c>
      <c r="B45" s="23">
        <v>24861</v>
      </c>
      <c r="C45" s="4" t="s">
        <v>21</v>
      </c>
      <c r="D45" s="4">
        <v>0</v>
      </c>
      <c r="E45" s="4">
        <v>4</v>
      </c>
      <c r="F45" s="4">
        <v>1</v>
      </c>
      <c r="G45" s="4">
        <v>0</v>
      </c>
      <c r="H45" s="4">
        <v>5</v>
      </c>
      <c r="I45" s="4">
        <v>0</v>
      </c>
      <c r="J45" s="4">
        <v>0</v>
      </c>
      <c r="K45" s="4">
        <v>0</v>
      </c>
      <c r="L45" s="4">
        <v>0</v>
      </c>
      <c r="M45" s="4">
        <v>4</v>
      </c>
      <c r="N45" s="4">
        <f>AG45</f>
        <v>29</v>
      </c>
      <c r="O45" s="14">
        <f>RANK(N45,N:N)</f>
        <v>42</v>
      </c>
      <c r="P45" s="4">
        <f>SUM(D45:M45)</f>
        <v>14</v>
      </c>
      <c r="Q45" s="4">
        <f>RANK(P45,P:P)</f>
        <v>42</v>
      </c>
      <c r="R45" s="4">
        <f>Q45-O45</f>
        <v>0</v>
      </c>
      <c r="S45" s="10">
        <f>N45/P45</f>
        <v>2.0714285714285716</v>
      </c>
      <c r="T45" s="2" t="s">
        <v>33</v>
      </c>
      <c r="U45" s="2" t="s">
        <v>85</v>
      </c>
      <c r="W45" s="2">
        <f t="shared" si="1"/>
        <v>0</v>
      </c>
      <c r="X45" s="2">
        <f t="shared" si="2"/>
        <v>12</v>
      </c>
      <c r="Y45" s="2">
        <f t="shared" si="3"/>
        <v>3</v>
      </c>
      <c r="Z45" s="2">
        <f t="shared" si="4"/>
        <v>0</v>
      </c>
      <c r="AA45" s="2">
        <f t="shared" si="5"/>
        <v>10</v>
      </c>
      <c r="AB45" s="2">
        <f t="shared" si="6"/>
        <v>0</v>
      </c>
      <c r="AC45" s="2">
        <f t="shared" si="7"/>
        <v>0</v>
      </c>
      <c r="AD45" s="2">
        <f t="shared" si="8"/>
        <v>0</v>
      </c>
      <c r="AE45" s="2">
        <f t="shared" si="9"/>
        <v>0</v>
      </c>
      <c r="AF45" s="2">
        <f t="shared" si="10"/>
        <v>4</v>
      </c>
      <c r="AG45" s="2">
        <f t="shared" si="11"/>
        <v>29</v>
      </c>
    </row>
    <row r="46" spans="1:33" ht="15">
      <c r="A46" s="3" t="s">
        <v>97</v>
      </c>
      <c r="B46" s="23">
        <v>85415</v>
      </c>
      <c r="C46" s="4" t="s">
        <v>15</v>
      </c>
      <c r="D46" s="4">
        <v>3</v>
      </c>
      <c r="E46" s="4">
        <v>5</v>
      </c>
      <c r="F46" s="4">
        <v>0</v>
      </c>
      <c r="G46" s="4">
        <v>0</v>
      </c>
      <c r="H46" s="4">
        <v>0</v>
      </c>
      <c r="I46" s="4">
        <v>0</v>
      </c>
      <c r="J46" s="4">
        <v>2</v>
      </c>
      <c r="K46" s="4">
        <v>0</v>
      </c>
      <c r="L46" s="4">
        <v>1</v>
      </c>
      <c r="M46" s="4">
        <v>0</v>
      </c>
      <c r="N46" s="4">
        <f>AG46</f>
        <v>29</v>
      </c>
      <c r="O46" s="14">
        <f>RANK(N46,N:N)</f>
        <v>42</v>
      </c>
      <c r="P46" s="4">
        <f>SUM(D46:M46)</f>
        <v>11</v>
      </c>
      <c r="Q46" s="4">
        <f>RANK(P46,P:P)</f>
        <v>52</v>
      </c>
      <c r="R46" s="4">
        <f>Q46-O46</f>
        <v>10</v>
      </c>
      <c r="S46" s="10">
        <f>N46/P46</f>
        <v>2.6363636363636362</v>
      </c>
      <c r="T46" s="2" t="s">
        <v>98</v>
      </c>
      <c r="U46" s="2" t="s">
        <v>23</v>
      </c>
      <c r="W46" s="2">
        <f t="shared" si="1"/>
        <v>9</v>
      </c>
      <c r="X46" s="2">
        <f t="shared" si="2"/>
        <v>15</v>
      </c>
      <c r="Y46" s="2">
        <f t="shared" si="3"/>
        <v>0</v>
      </c>
      <c r="Z46" s="2">
        <f t="shared" si="4"/>
        <v>0</v>
      </c>
      <c r="AA46" s="2">
        <f t="shared" si="5"/>
        <v>0</v>
      </c>
      <c r="AB46" s="2">
        <f t="shared" si="6"/>
        <v>0</v>
      </c>
      <c r="AC46" s="2">
        <f t="shared" si="7"/>
        <v>4</v>
      </c>
      <c r="AD46" s="2">
        <f t="shared" si="8"/>
        <v>0</v>
      </c>
      <c r="AE46" s="2">
        <f t="shared" si="9"/>
        <v>1</v>
      </c>
      <c r="AF46" s="2">
        <f t="shared" si="10"/>
        <v>0</v>
      </c>
      <c r="AG46" s="2">
        <f t="shared" si="11"/>
        <v>29</v>
      </c>
    </row>
    <row r="47" spans="1:33" ht="15">
      <c r="A47" s="3" t="s">
        <v>54</v>
      </c>
      <c r="B47" s="23">
        <v>205308</v>
      </c>
      <c r="C47" s="4" t="s">
        <v>21</v>
      </c>
      <c r="D47" s="4">
        <v>1</v>
      </c>
      <c r="E47" s="4">
        <v>0</v>
      </c>
      <c r="F47" s="4">
        <v>2</v>
      </c>
      <c r="G47" s="4">
        <v>4</v>
      </c>
      <c r="H47" s="4">
        <v>5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f>AG47</f>
        <v>27</v>
      </c>
      <c r="O47" s="14">
        <f>RANK(N47,N:N)</f>
        <v>45</v>
      </c>
      <c r="P47" s="4">
        <f>SUM(D47:M47)</f>
        <v>12</v>
      </c>
      <c r="Q47" s="4">
        <f>RANK(P47,P:P)</f>
        <v>49</v>
      </c>
      <c r="R47" s="4">
        <f>Q47-O47</f>
        <v>4</v>
      </c>
      <c r="S47" s="10">
        <f>N47/P47</f>
        <v>2.25</v>
      </c>
      <c r="T47" s="2" t="s">
        <v>55</v>
      </c>
      <c r="U47" s="2" t="s">
        <v>53</v>
      </c>
      <c r="W47" s="2">
        <f t="shared" si="1"/>
        <v>3</v>
      </c>
      <c r="X47" s="2">
        <f t="shared" si="2"/>
        <v>0</v>
      </c>
      <c r="Y47" s="2">
        <f t="shared" si="3"/>
        <v>6</v>
      </c>
      <c r="Z47" s="2">
        <f t="shared" si="4"/>
        <v>8</v>
      </c>
      <c r="AA47" s="2">
        <f t="shared" si="5"/>
        <v>10</v>
      </c>
      <c r="AB47" s="2">
        <f t="shared" si="6"/>
        <v>0</v>
      </c>
      <c r="AC47" s="2">
        <f t="shared" si="7"/>
        <v>0</v>
      </c>
      <c r="AD47" s="2">
        <f t="shared" si="8"/>
        <v>0</v>
      </c>
      <c r="AE47" s="2">
        <f t="shared" si="9"/>
        <v>0</v>
      </c>
      <c r="AF47" s="2">
        <f t="shared" si="10"/>
        <v>0</v>
      </c>
      <c r="AG47" s="2">
        <f t="shared" si="11"/>
        <v>27</v>
      </c>
    </row>
    <row r="48" spans="1:33" ht="30">
      <c r="A48" s="3" t="s">
        <v>62</v>
      </c>
      <c r="B48" s="23">
        <v>73309</v>
      </c>
      <c r="C48" s="4" t="s">
        <v>21</v>
      </c>
      <c r="D48" s="4">
        <v>1</v>
      </c>
      <c r="E48" s="4">
        <v>8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f>AG48</f>
        <v>27</v>
      </c>
      <c r="O48" s="14">
        <f>RANK(N48,N:N)</f>
        <v>45</v>
      </c>
      <c r="P48" s="4">
        <f>SUM(D48:M48)</f>
        <v>9</v>
      </c>
      <c r="Q48" s="4">
        <f>RANK(P48,P:P)</f>
        <v>55</v>
      </c>
      <c r="R48" s="4">
        <f>Q48-O48</f>
        <v>10</v>
      </c>
      <c r="S48" s="10">
        <f>N48/P48</f>
        <v>3</v>
      </c>
      <c r="T48" s="2" t="s">
        <v>55</v>
      </c>
      <c r="U48" s="2" t="s">
        <v>76</v>
      </c>
      <c r="W48" s="2">
        <f t="shared" si="1"/>
        <v>3</v>
      </c>
      <c r="X48" s="2">
        <f t="shared" si="2"/>
        <v>24</v>
      </c>
      <c r="Y48" s="2">
        <f t="shared" si="3"/>
        <v>0</v>
      </c>
      <c r="Z48" s="2">
        <f t="shared" si="4"/>
        <v>0</v>
      </c>
      <c r="AA48" s="2">
        <f t="shared" si="5"/>
        <v>0</v>
      </c>
      <c r="AB48" s="2">
        <f t="shared" si="6"/>
        <v>0</v>
      </c>
      <c r="AC48" s="2">
        <f t="shared" si="7"/>
        <v>0</v>
      </c>
      <c r="AD48" s="2">
        <f t="shared" si="8"/>
        <v>0</v>
      </c>
      <c r="AE48" s="2">
        <f t="shared" si="9"/>
        <v>0</v>
      </c>
      <c r="AF48" s="2">
        <f t="shared" si="10"/>
        <v>0</v>
      </c>
      <c r="AG48" s="2">
        <f t="shared" si="11"/>
        <v>27</v>
      </c>
    </row>
    <row r="49" spans="1:33" ht="15">
      <c r="A49" s="3" t="s">
        <v>91</v>
      </c>
      <c r="B49" s="23">
        <v>32215</v>
      </c>
      <c r="C49" s="4" t="s">
        <v>15</v>
      </c>
      <c r="D49" s="4">
        <v>1</v>
      </c>
      <c r="E49" s="4">
        <v>1</v>
      </c>
      <c r="F49" s="4">
        <v>0</v>
      </c>
      <c r="G49" s="4">
        <v>0</v>
      </c>
      <c r="H49" s="4">
        <v>0</v>
      </c>
      <c r="I49" s="4">
        <v>2</v>
      </c>
      <c r="J49" s="4">
        <v>7</v>
      </c>
      <c r="K49" s="4">
        <v>0</v>
      </c>
      <c r="L49" s="4">
        <v>1</v>
      </c>
      <c r="M49" s="4">
        <v>1</v>
      </c>
      <c r="N49" s="4">
        <f>AG49</f>
        <v>26</v>
      </c>
      <c r="O49" s="14">
        <f>RANK(N49,N:N)</f>
        <v>47</v>
      </c>
      <c r="P49" s="4">
        <f>SUM(D49:M49)</f>
        <v>13</v>
      </c>
      <c r="Q49" s="4">
        <f>RANK(P49,P:P)</f>
        <v>44</v>
      </c>
      <c r="R49" s="4">
        <f>Q49-O49</f>
        <v>-3</v>
      </c>
      <c r="S49" s="10">
        <f>N49/P49</f>
        <v>2</v>
      </c>
      <c r="T49" s="2" t="s">
        <v>33</v>
      </c>
      <c r="U49" s="2" t="s">
        <v>53</v>
      </c>
      <c r="W49" s="2">
        <f t="shared" si="1"/>
        <v>3</v>
      </c>
      <c r="X49" s="2">
        <f t="shared" si="2"/>
        <v>3</v>
      </c>
      <c r="Y49" s="2">
        <f t="shared" si="3"/>
        <v>0</v>
      </c>
      <c r="Z49" s="2">
        <f t="shared" si="4"/>
        <v>0</v>
      </c>
      <c r="AA49" s="2">
        <f t="shared" si="5"/>
        <v>0</v>
      </c>
      <c r="AB49" s="2">
        <f t="shared" si="6"/>
        <v>4</v>
      </c>
      <c r="AC49" s="2">
        <f t="shared" si="7"/>
        <v>14</v>
      </c>
      <c r="AD49" s="2">
        <f t="shared" si="8"/>
        <v>0</v>
      </c>
      <c r="AE49" s="2">
        <f t="shared" si="9"/>
        <v>1</v>
      </c>
      <c r="AF49" s="2">
        <f t="shared" si="10"/>
        <v>1</v>
      </c>
      <c r="AG49" s="2">
        <f t="shared" si="11"/>
        <v>26</v>
      </c>
    </row>
    <row r="50" spans="1:33" ht="15">
      <c r="A50" s="3" t="s">
        <v>31</v>
      </c>
      <c r="B50" s="23">
        <v>82708</v>
      </c>
      <c r="C50" s="4" t="s">
        <v>15</v>
      </c>
      <c r="D50" s="4">
        <v>2</v>
      </c>
      <c r="E50" s="4">
        <v>4</v>
      </c>
      <c r="F50" s="4">
        <v>0</v>
      </c>
      <c r="G50" s="4">
        <v>3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f>AG50</f>
        <v>26</v>
      </c>
      <c r="O50" s="14">
        <f>RANK(N50,N:N)</f>
        <v>47</v>
      </c>
      <c r="P50" s="4">
        <f>SUM(D50:M50)</f>
        <v>10</v>
      </c>
      <c r="Q50" s="4">
        <f>RANK(P50,P:P)</f>
        <v>54</v>
      </c>
      <c r="R50" s="4">
        <f>Q50-O50</f>
        <v>7</v>
      </c>
      <c r="S50" s="10">
        <f>N50/P50</f>
        <v>2.6</v>
      </c>
      <c r="T50" s="2" t="s">
        <v>55</v>
      </c>
      <c r="U50" s="2" t="s">
        <v>53</v>
      </c>
      <c r="W50" s="2">
        <f t="shared" si="1"/>
        <v>6</v>
      </c>
      <c r="X50" s="2">
        <f t="shared" si="2"/>
        <v>12</v>
      </c>
      <c r="Y50" s="2">
        <f t="shared" si="3"/>
        <v>0</v>
      </c>
      <c r="Z50" s="2">
        <f t="shared" si="4"/>
        <v>6</v>
      </c>
      <c r="AA50" s="2">
        <f t="shared" si="5"/>
        <v>0</v>
      </c>
      <c r="AB50" s="2">
        <f t="shared" si="6"/>
        <v>0</v>
      </c>
      <c r="AC50" s="2">
        <f t="shared" si="7"/>
        <v>2</v>
      </c>
      <c r="AD50" s="2">
        <f t="shared" si="8"/>
        <v>0</v>
      </c>
      <c r="AE50" s="2">
        <f t="shared" si="9"/>
        <v>0</v>
      </c>
      <c r="AF50" s="2">
        <f t="shared" si="10"/>
        <v>0</v>
      </c>
      <c r="AG50" s="2">
        <f t="shared" si="11"/>
        <v>26</v>
      </c>
    </row>
    <row r="51" spans="1:33" ht="30">
      <c r="A51" s="5" t="s">
        <v>99</v>
      </c>
      <c r="B51" s="23">
        <v>1819425</v>
      </c>
      <c r="C51" s="4" t="s">
        <v>15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5</v>
      </c>
      <c r="J51" s="4">
        <v>5</v>
      </c>
      <c r="K51" s="4">
        <v>0</v>
      </c>
      <c r="L51" s="4">
        <v>0</v>
      </c>
      <c r="M51" s="4">
        <v>5</v>
      </c>
      <c r="N51" s="4">
        <f>AG51</f>
        <v>25</v>
      </c>
      <c r="O51" s="14">
        <f>RANK(N51,N:N)</f>
        <v>49</v>
      </c>
      <c r="P51" s="4">
        <f>SUM(D51:M51)</f>
        <v>15</v>
      </c>
      <c r="Q51" s="4">
        <f>RANK(P51,P:P)</f>
        <v>39</v>
      </c>
      <c r="R51" s="4">
        <f>Q51-O51</f>
        <v>-10</v>
      </c>
      <c r="S51" s="10">
        <f>N51/P51</f>
        <v>1.6666666666666667</v>
      </c>
      <c r="T51" s="2" t="s">
        <v>55</v>
      </c>
      <c r="U51" s="2" t="s">
        <v>53</v>
      </c>
      <c r="W51" s="2">
        <f t="shared" si="1"/>
        <v>0</v>
      </c>
      <c r="X51" s="2">
        <f t="shared" si="2"/>
        <v>0</v>
      </c>
      <c r="Y51" s="2">
        <f t="shared" si="3"/>
        <v>0</v>
      </c>
      <c r="Z51" s="2">
        <f t="shared" si="4"/>
        <v>0</v>
      </c>
      <c r="AA51" s="2">
        <f t="shared" si="5"/>
        <v>0</v>
      </c>
      <c r="AB51" s="2">
        <f t="shared" si="6"/>
        <v>10</v>
      </c>
      <c r="AC51" s="2">
        <f t="shared" si="7"/>
        <v>10</v>
      </c>
      <c r="AD51" s="2">
        <f t="shared" si="8"/>
        <v>0</v>
      </c>
      <c r="AE51" s="2">
        <f t="shared" si="9"/>
        <v>0</v>
      </c>
      <c r="AF51" s="2">
        <f t="shared" si="10"/>
        <v>5</v>
      </c>
      <c r="AG51" s="2">
        <f t="shared" si="11"/>
        <v>25</v>
      </c>
    </row>
    <row r="52" spans="1:33" ht="15">
      <c r="A52" s="6" t="s">
        <v>65</v>
      </c>
      <c r="B52" s="23">
        <v>39120</v>
      </c>
      <c r="C52" s="4" t="s">
        <v>15</v>
      </c>
      <c r="D52" s="4">
        <v>4</v>
      </c>
      <c r="E52" s="4">
        <v>0</v>
      </c>
      <c r="F52" s="4">
        <v>0</v>
      </c>
      <c r="G52" s="4">
        <v>0</v>
      </c>
      <c r="H52" s="4">
        <v>0</v>
      </c>
      <c r="I52" s="4">
        <v>2</v>
      </c>
      <c r="J52" s="4">
        <v>3</v>
      </c>
      <c r="K52" s="4">
        <v>0</v>
      </c>
      <c r="L52" s="4">
        <v>0</v>
      </c>
      <c r="M52" s="4">
        <v>3</v>
      </c>
      <c r="N52" s="4">
        <f>AG52</f>
        <v>25</v>
      </c>
      <c r="O52" s="14">
        <f>RANK(N52,N:N)</f>
        <v>49</v>
      </c>
      <c r="P52" s="4">
        <f>SUM(D52:M52)</f>
        <v>12</v>
      </c>
      <c r="Q52" s="4">
        <f>RANK(P52,P:P)</f>
        <v>49</v>
      </c>
      <c r="R52" s="4">
        <f>Q52-O52</f>
        <v>0</v>
      </c>
      <c r="S52" s="10">
        <f>N52/P52</f>
        <v>2.0833333333333335</v>
      </c>
      <c r="T52" s="2" t="s">
        <v>22</v>
      </c>
      <c r="U52" s="2" t="s">
        <v>36</v>
      </c>
      <c r="W52" s="2">
        <f t="shared" si="1"/>
        <v>12</v>
      </c>
      <c r="X52" s="2">
        <f t="shared" si="2"/>
        <v>0</v>
      </c>
      <c r="Y52" s="2">
        <f t="shared" si="3"/>
        <v>0</v>
      </c>
      <c r="Z52" s="2">
        <f t="shared" si="4"/>
        <v>0</v>
      </c>
      <c r="AA52" s="2">
        <f t="shared" si="5"/>
        <v>0</v>
      </c>
      <c r="AB52" s="2">
        <f t="shared" si="6"/>
        <v>4</v>
      </c>
      <c r="AC52" s="2">
        <f t="shared" si="7"/>
        <v>6</v>
      </c>
      <c r="AD52" s="2">
        <f t="shared" si="8"/>
        <v>0</v>
      </c>
      <c r="AE52" s="2">
        <f t="shared" si="9"/>
        <v>0</v>
      </c>
      <c r="AF52" s="2">
        <f t="shared" si="10"/>
        <v>3</v>
      </c>
      <c r="AG52" s="2">
        <f t="shared" si="11"/>
        <v>25</v>
      </c>
    </row>
    <row r="53" spans="1:33" ht="15">
      <c r="A53" s="5" t="s">
        <v>96</v>
      </c>
      <c r="B53" s="23">
        <v>10660</v>
      </c>
      <c r="C53" s="4" t="s">
        <v>15</v>
      </c>
      <c r="D53" s="4">
        <v>2</v>
      </c>
      <c r="E53" s="4">
        <v>0</v>
      </c>
      <c r="F53" s="4">
        <v>0</v>
      </c>
      <c r="G53" s="4">
        <v>0</v>
      </c>
      <c r="H53" s="4">
        <v>5</v>
      </c>
      <c r="I53" s="4">
        <v>2</v>
      </c>
      <c r="J53" s="4">
        <v>1</v>
      </c>
      <c r="K53" s="4">
        <v>0</v>
      </c>
      <c r="L53" s="4">
        <v>1</v>
      </c>
      <c r="M53" s="4">
        <v>2</v>
      </c>
      <c r="N53" s="4">
        <f>AG53</f>
        <v>25</v>
      </c>
      <c r="O53" s="14">
        <f>RANK(N53,N:N)</f>
        <v>49</v>
      </c>
      <c r="P53" s="4">
        <f>SUM(D53:M53)</f>
        <v>13</v>
      </c>
      <c r="Q53" s="4">
        <f>RANK(P53,P:P)</f>
        <v>44</v>
      </c>
      <c r="R53" s="4">
        <f>Q53-O53</f>
        <v>-5</v>
      </c>
      <c r="S53" s="10">
        <f>N53/P53</f>
        <v>1.9230769230769231</v>
      </c>
      <c r="T53" s="2" t="s">
        <v>16</v>
      </c>
      <c r="U53" s="2" t="s">
        <v>23</v>
      </c>
      <c r="W53" s="2">
        <f t="shared" si="1"/>
        <v>6</v>
      </c>
      <c r="X53" s="2">
        <f t="shared" si="2"/>
        <v>0</v>
      </c>
      <c r="Y53" s="2">
        <f t="shared" si="3"/>
        <v>0</v>
      </c>
      <c r="Z53" s="2">
        <f t="shared" si="4"/>
        <v>0</v>
      </c>
      <c r="AA53" s="2">
        <f t="shared" si="5"/>
        <v>10</v>
      </c>
      <c r="AB53" s="2">
        <f t="shared" si="6"/>
        <v>4</v>
      </c>
      <c r="AC53" s="2">
        <f t="shared" si="7"/>
        <v>2</v>
      </c>
      <c r="AD53" s="2">
        <f t="shared" si="8"/>
        <v>0</v>
      </c>
      <c r="AE53" s="2">
        <f t="shared" si="9"/>
        <v>1</v>
      </c>
      <c r="AF53" s="2">
        <f t="shared" si="10"/>
        <v>2</v>
      </c>
      <c r="AG53" s="2">
        <f t="shared" si="11"/>
        <v>25</v>
      </c>
    </row>
    <row r="54" spans="1:33" ht="15">
      <c r="A54" s="6" t="s">
        <v>78</v>
      </c>
      <c r="B54" s="23">
        <v>44351</v>
      </c>
      <c r="C54" s="4" t="s">
        <v>15</v>
      </c>
      <c r="D54" s="4">
        <v>6</v>
      </c>
      <c r="E54" s="4">
        <v>0</v>
      </c>
      <c r="F54" s="4">
        <v>0</v>
      </c>
      <c r="G54" s="4">
        <v>0</v>
      </c>
      <c r="H54" s="4">
        <v>2</v>
      </c>
      <c r="I54" s="4">
        <v>0</v>
      </c>
      <c r="J54" s="4">
        <v>0</v>
      </c>
      <c r="K54" s="4">
        <v>3</v>
      </c>
      <c r="L54" s="4">
        <v>0</v>
      </c>
      <c r="M54" s="4">
        <v>0</v>
      </c>
      <c r="N54" s="4">
        <f>AG54</f>
        <v>25</v>
      </c>
      <c r="O54" s="14">
        <f>RANK(N54,N:N)</f>
        <v>49</v>
      </c>
      <c r="P54" s="4">
        <f>SUM(D54:M54)</f>
        <v>11</v>
      </c>
      <c r="Q54" s="4">
        <f>RANK(P54,P:P)</f>
        <v>52</v>
      </c>
      <c r="R54" s="4">
        <f>Q54-O54</f>
        <v>3</v>
      </c>
      <c r="S54" s="10">
        <f>N54/P54</f>
        <v>2.272727272727273</v>
      </c>
      <c r="T54" s="2" t="s">
        <v>33</v>
      </c>
      <c r="U54" s="2" t="s">
        <v>53</v>
      </c>
      <c r="W54" s="2">
        <f t="shared" si="1"/>
        <v>18</v>
      </c>
      <c r="X54" s="2">
        <f t="shared" si="2"/>
        <v>0</v>
      </c>
      <c r="Y54" s="2">
        <f t="shared" si="3"/>
        <v>0</v>
      </c>
      <c r="Z54" s="2">
        <f t="shared" si="4"/>
        <v>0</v>
      </c>
      <c r="AA54" s="2">
        <f t="shared" si="5"/>
        <v>4</v>
      </c>
      <c r="AB54" s="2">
        <f t="shared" si="6"/>
        <v>0</v>
      </c>
      <c r="AC54" s="2">
        <f t="shared" si="7"/>
        <v>0</v>
      </c>
      <c r="AD54" s="2">
        <f t="shared" si="8"/>
        <v>3</v>
      </c>
      <c r="AE54" s="2">
        <f t="shared" si="9"/>
        <v>0</v>
      </c>
      <c r="AF54" s="2">
        <f t="shared" si="10"/>
        <v>0</v>
      </c>
      <c r="AG54" s="2">
        <f t="shared" si="11"/>
        <v>25</v>
      </c>
    </row>
    <row r="55" spans="1:33" ht="15">
      <c r="A55" s="3" t="s">
        <v>86</v>
      </c>
      <c r="B55" s="23">
        <v>23207</v>
      </c>
      <c r="C55" s="4" t="s">
        <v>25</v>
      </c>
      <c r="D55" s="4">
        <v>0</v>
      </c>
      <c r="E55" s="4">
        <v>0</v>
      </c>
      <c r="F55" s="4">
        <v>0</v>
      </c>
      <c r="G55" s="4">
        <v>0</v>
      </c>
      <c r="H55" s="4">
        <v>7</v>
      </c>
      <c r="I55" s="4">
        <v>2</v>
      </c>
      <c r="J55" s="4">
        <v>0</v>
      </c>
      <c r="K55" s="4">
        <v>2</v>
      </c>
      <c r="L55" s="4">
        <v>2</v>
      </c>
      <c r="M55" s="4">
        <v>2</v>
      </c>
      <c r="N55" s="4">
        <f>AG55</f>
        <v>24</v>
      </c>
      <c r="O55" s="14">
        <f>RANK(N55,N:N)</f>
        <v>53</v>
      </c>
      <c r="P55" s="4">
        <f>SUM(D55:M55)</f>
        <v>15</v>
      </c>
      <c r="Q55" s="4">
        <f>RANK(P55,P:P)</f>
        <v>39</v>
      </c>
      <c r="R55" s="4">
        <f>Q55-O55</f>
        <v>-14</v>
      </c>
      <c r="S55" s="10">
        <f>N55/P55</f>
        <v>1.6</v>
      </c>
      <c r="T55" s="2" t="s">
        <v>55</v>
      </c>
      <c r="U55" s="2" t="s">
        <v>36</v>
      </c>
      <c r="W55" s="2">
        <f t="shared" si="1"/>
        <v>0</v>
      </c>
      <c r="X55" s="2">
        <f t="shared" si="2"/>
        <v>0</v>
      </c>
      <c r="Y55" s="2">
        <f t="shared" si="3"/>
        <v>0</v>
      </c>
      <c r="Z55" s="2">
        <f t="shared" si="4"/>
        <v>0</v>
      </c>
      <c r="AA55" s="2">
        <f t="shared" si="5"/>
        <v>14</v>
      </c>
      <c r="AB55" s="2">
        <f t="shared" si="6"/>
        <v>4</v>
      </c>
      <c r="AC55" s="2">
        <f t="shared" si="7"/>
        <v>0</v>
      </c>
      <c r="AD55" s="2">
        <f t="shared" si="8"/>
        <v>2</v>
      </c>
      <c r="AE55" s="2">
        <f t="shared" si="9"/>
        <v>2</v>
      </c>
      <c r="AF55" s="2">
        <f t="shared" si="10"/>
        <v>2</v>
      </c>
      <c r="AG55" s="2">
        <f t="shared" si="11"/>
        <v>24</v>
      </c>
    </row>
    <row r="56" spans="1:33" ht="15">
      <c r="A56" s="5" t="s">
        <v>70</v>
      </c>
      <c r="B56" s="23">
        <v>635596</v>
      </c>
      <c r="C56" s="4" t="s">
        <v>15</v>
      </c>
      <c r="D56" s="4">
        <v>0</v>
      </c>
      <c r="E56" s="4">
        <v>1</v>
      </c>
      <c r="F56" s="4">
        <v>0</v>
      </c>
      <c r="G56" s="4">
        <v>0</v>
      </c>
      <c r="H56" s="4">
        <v>8</v>
      </c>
      <c r="I56" s="4">
        <v>2</v>
      </c>
      <c r="J56" s="4">
        <v>0</v>
      </c>
      <c r="K56" s="4">
        <v>0</v>
      </c>
      <c r="L56" s="4">
        <v>0</v>
      </c>
      <c r="M56" s="4">
        <v>1</v>
      </c>
      <c r="N56" s="4">
        <f>AG56</f>
        <v>24</v>
      </c>
      <c r="O56" s="14">
        <f>RANK(N56,N:N)</f>
        <v>53</v>
      </c>
      <c r="P56" s="4">
        <f>SUM(D56:M56)</f>
        <v>12</v>
      </c>
      <c r="Q56" s="4">
        <f>RANK(P56,P:P)</f>
        <v>49</v>
      </c>
      <c r="R56" s="4">
        <f>Q56-O56</f>
        <v>-4</v>
      </c>
      <c r="S56" s="10">
        <f>N56/P56</f>
        <v>2</v>
      </c>
      <c r="T56" s="2" t="s">
        <v>44</v>
      </c>
      <c r="U56" s="2" t="s">
        <v>53</v>
      </c>
      <c r="W56" s="2">
        <f t="shared" si="1"/>
        <v>0</v>
      </c>
      <c r="X56" s="2">
        <f t="shared" si="2"/>
        <v>3</v>
      </c>
      <c r="Y56" s="2">
        <f t="shared" si="3"/>
        <v>0</v>
      </c>
      <c r="Z56" s="2">
        <f t="shared" si="4"/>
        <v>0</v>
      </c>
      <c r="AA56" s="2">
        <f t="shared" si="5"/>
        <v>16</v>
      </c>
      <c r="AB56" s="2">
        <f t="shared" si="6"/>
        <v>4</v>
      </c>
      <c r="AC56" s="2">
        <f t="shared" si="7"/>
        <v>0</v>
      </c>
      <c r="AD56" s="2">
        <f t="shared" si="8"/>
        <v>0</v>
      </c>
      <c r="AE56" s="2">
        <f t="shared" si="9"/>
        <v>0</v>
      </c>
      <c r="AF56" s="2">
        <f t="shared" si="10"/>
        <v>1</v>
      </c>
      <c r="AG56" s="2">
        <f t="shared" si="11"/>
        <v>24</v>
      </c>
    </row>
    <row r="57" spans="1:33" ht="30">
      <c r="A57" s="3" t="s">
        <v>106</v>
      </c>
      <c r="B57" s="24" t="s">
        <v>102</v>
      </c>
      <c r="C57" s="4" t="s">
        <v>21</v>
      </c>
      <c r="D57" s="4">
        <v>0</v>
      </c>
      <c r="E57" s="4">
        <v>4</v>
      </c>
      <c r="F57" s="4">
        <v>4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f>AG57</f>
        <v>24</v>
      </c>
      <c r="O57" s="14">
        <f>RANK(N57,N:N)</f>
        <v>53</v>
      </c>
      <c r="P57" s="4">
        <f>SUM(D57:M57)</f>
        <v>8</v>
      </c>
      <c r="Q57" s="4">
        <f>RANK(P57,P:P)</f>
        <v>58</v>
      </c>
      <c r="R57" s="4">
        <f>Q57-O57</f>
        <v>5</v>
      </c>
      <c r="S57" s="10">
        <f>N57/P57</f>
        <v>3</v>
      </c>
      <c r="T57" s="2" t="s">
        <v>55</v>
      </c>
      <c r="U57" s="2" t="s">
        <v>23</v>
      </c>
      <c r="W57" s="2">
        <f t="shared" si="1"/>
        <v>0</v>
      </c>
      <c r="X57" s="2">
        <f t="shared" si="2"/>
        <v>12</v>
      </c>
      <c r="Y57" s="2">
        <f t="shared" si="3"/>
        <v>12</v>
      </c>
      <c r="Z57" s="2">
        <f t="shared" si="4"/>
        <v>0</v>
      </c>
      <c r="AA57" s="2">
        <f t="shared" si="5"/>
        <v>0</v>
      </c>
      <c r="AB57" s="2">
        <f t="shared" si="6"/>
        <v>0</v>
      </c>
      <c r="AC57" s="2">
        <f t="shared" si="7"/>
        <v>0</v>
      </c>
      <c r="AD57" s="2">
        <f t="shared" si="8"/>
        <v>0</v>
      </c>
      <c r="AE57" s="2">
        <f t="shared" si="9"/>
        <v>0</v>
      </c>
      <c r="AF57" s="2">
        <f t="shared" si="10"/>
        <v>0</v>
      </c>
      <c r="AG57" s="2">
        <f t="shared" si="11"/>
        <v>24</v>
      </c>
    </row>
    <row r="58" spans="1:33" ht="15">
      <c r="A58" s="6" t="s">
        <v>40</v>
      </c>
      <c r="B58" s="23">
        <v>118226</v>
      </c>
      <c r="C58" s="4" t="s">
        <v>15</v>
      </c>
      <c r="D58" s="4">
        <v>1</v>
      </c>
      <c r="E58" s="4">
        <v>1</v>
      </c>
      <c r="F58" s="4">
        <v>0</v>
      </c>
      <c r="G58" s="4">
        <v>0</v>
      </c>
      <c r="H58" s="4">
        <v>0</v>
      </c>
      <c r="I58" s="4">
        <v>2</v>
      </c>
      <c r="J58" s="4">
        <v>4</v>
      </c>
      <c r="K58" s="4">
        <v>2</v>
      </c>
      <c r="L58" s="4">
        <v>2</v>
      </c>
      <c r="M58" s="4">
        <v>1</v>
      </c>
      <c r="N58" s="4">
        <f>AG58</f>
        <v>23</v>
      </c>
      <c r="O58" s="14">
        <f>RANK(N58,N:N)</f>
        <v>56</v>
      </c>
      <c r="P58" s="4">
        <f>SUM(D58:M58)</f>
        <v>13</v>
      </c>
      <c r="Q58" s="4">
        <f>RANK(P58,P:P)</f>
        <v>44</v>
      </c>
      <c r="R58" s="4">
        <f>Q58-O58</f>
        <v>-12</v>
      </c>
      <c r="S58" s="10">
        <f>N58/P58</f>
        <v>1.7692307692307692</v>
      </c>
      <c r="T58" s="2" t="s">
        <v>44</v>
      </c>
      <c r="U58" s="2" t="s">
        <v>36</v>
      </c>
      <c r="W58" s="2">
        <f t="shared" si="1"/>
        <v>3</v>
      </c>
      <c r="X58" s="2">
        <f t="shared" si="2"/>
        <v>3</v>
      </c>
      <c r="Y58" s="2">
        <f t="shared" si="3"/>
        <v>0</v>
      </c>
      <c r="Z58" s="2">
        <f t="shared" si="4"/>
        <v>0</v>
      </c>
      <c r="AA58" s="2">
        <f t="shared" si="5"/>
        <v>0</v>
      </c>
      <c r="AB58" s="2">
        <f t="shared" si="6"/>
        <v>4</v>
      </c>
      <c r="AC58" s="2">
        <f t="shared" si="7"/>
        <v>8</v>
      </c>
      <c r="AD58" s="2">
        <f t="shared" si="8"/>
        <v>2</v>
      </c>
      <c r="AE58" s="2">
        <f t="shared" si="9"/>
        <v>2</v>
      </c>
      <c r="AF58" s="2">
        <f t="shared" si="10"/>
        <v>1</v>
      </c>
      <c r="AG58" s="2">
        <f t="shared" si="11"/>
        <v>23</v>
      </c>
    </row>
    <row r="59" spans="1:33" ht="15">
      <c r="A59" s="5" t="s">
        <v>59</v>
      </c>
      <c r="B59" s="23">
        <v>2615</v>
      </c>
      <c r="C59" s="4" t="s">
        <v>15</v>
      </c>
      <c r="D59" s="4">
        <v>4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3</v>
      </c>
      <c r="K59" s="4">
        <v>0</v>
      </c>
      <c r="L59" s="4">
        <v>0</v>
      </c>
      <c r="M59" s="4">
        <v>0</v>
      </c>
      <c r="N59" s="4">
        <f>AG59</f>
        <v>21</v>
      </c>
      <c r="O59" s="14">
        <f>RANK(N59,N:N)</f>
        <v>57</v>
      </c>
      <c r="P59" s="4">
        <f>SUM(D59:M59)</f>
        <v>8</v>
      </c>
      <c r="Q59" s="4">
        <f>RANK(P59,P:P)</f>
        <v>58</v>
      </c>
      <c r="R59" s="4">
        <f>Q59-O59</f>
        <v>1</v>
      </c>
      <c r="S59" s="10">
        <f>N59/P59</f>
        <v>2.625</v>
      </c>
      <c r="T59" s="2" t="s">
        <v>55</v>
      </c>
      <c r="U59" s="2" t="s">
        <v>53</v>
      </c>
      <c r="W59" s="2">
        <f t="shared" si="1"/>
        <v>12</v>
      </c>
      <c r="X59" s="2">
        <f t="shared" si="2"/>
        <v>3</v>
      </c>
      <c r="Y59" s="2">
        <f t="shared" si="3"/>
        <v>0</v>
      </c>
      <c r="Z59" s="2">
        <f t="shared" si="4"/>
        <v>0</v>
      </c>
      <c r="AA59" s="2">
        <f t="shared" si="5"/>
        <v>0</v>
      </c>
      <c r="AB59" s="2">
        <f t="shared" si="6"/>
        <v>0</v>
      </c>
      <c r="AC59" s="2">
        <f t="shared" si="7"/>
        <v>6</v>
      </c>
      <c r="AD59" s="2">
        <f t="shared" si="8"/>
        <v>0</v>
      </c>
      <c r="AE59" s="2">
        <f t="shared" si="9"/>
        <v>0</v>
      </c>
      <c r="AF59" s="2">
        <f t="shared" si="10"/>
        <v>0</v>
      </c>
      <c r="AG59" s="2">
        <f t="shared" si="11"/>
        <v>21</v>
      </c>
    </row>
    <row r="60" spans="1:33" ht="15">
      <c r="A60" s="3" t="s">
        <v>56</v>
      </c>
      <c r="B60" s="23">
        <v>28785</v>
      </c>
      <c r="C60" s="4" t="s">
        <v>21</v>
      </c>
      <c r="D60" s="4">
        <v>0</v>
      </c>
      <c r="E60" s="4">
        <v>4</v>
      </c>
      <c r="F60" s="4">
        <v>0</v>
      </c>
      <c r="G60" s="4">
        <v>0</v>
      </c>
      <c r="H60" s="4">
        <v>0</v>
      </c>
      <c r="I60" s="4">
        <v>0</v>
      </c>
      <c r="J60" s="4">
        <v>2</v>
      </c>
      <c r="K60" s="4">
        <v>0</v>
      </c>
      <c r="L60" s="4">
        <v>0</v>
      </c>
      <c r="M60" s="4">
        <v>0</v>
      </c>
      <c r="N60" s="4">
        <f>AG60</f>
        <v>16</v>
      </c>
      <c r="O60" s="14">
        <f>RANK(N60,N:N)</f>
        <v>58</v>
      </c>
      <c r="P60" s="4">
        <f>SUM(D60:M60)</f>
        <v>6</v>
      </c>
      <c r="Q60" s="4">
        <f>RANK(P60,P:P)</f>
        <v>60</v>
      </c>
      <c r="R60" s="4">
        <f>Q60-O60</f>
        <v>2</v>
      </c>
      <c r="S60" s="10">
        <f>N60/P60</f>
        <v>2.6666666666666665</v>
      </c>
      <c r="T60" s="2" t="s">
        <v>98</v>
      </c>
      <c r="U60" s="2" t="s">
        <v>53</v>
      </c>
      <c r="W60" s="2">
        <f t="shared" si="1"/>
        <v>0</v>
      </c>
      <c r="X60" s="2">
        <f t="shared" si="2"/>
        <v>12</v>
      </c>
      <c r="Y60" s="2">
        <f t="shared" si="3"/>
        <v>0</v>
      </c>
      <c r="Z60" s="2">
        <f t="shared" si="4"/>
        <v>0</v>
      </c>
      <c r="AA60" s="2">
        <f t="shared" si="5"/>
        <v>0</v>
      </c>
      <c r="AB60" s="2">
        <f t="shared" si="6"/>
        <v>0</v>
      </c>
      <c r="AC60" s="2">
        <f t="shared" si="7"/>
        <v>4</v>
      </c>
      <c r="AD60" s="2">
        <f t="shared" si="8"/>
        <v>0</v>
      </c>
      <c r="AE60" s="2">
        <f t="shared" si="9"/>
        <v>0</v>
      </c>
      <c r="AF60" s="2">
        <f t="shared" si="10"/>
        <v>0</v>
      </c>
      <c r="AG60" s="2">
        <f t="shared" si="11"/>
        <v>16</v>
      </c>
    </row>
    <row r="61" spans="1:33" ht="15">
      <c r="A61" s="5" t="s">
        <v>43</v>
      </c>
      <c r="B61" s="23">
        <v>19176</v>
      </c>
      <c r="C61" s="4" t="s">
        <v>15</v>
      </c>
      <c r="D61" s="4">
        <v>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3</v>
      </c>
      <c r="K61" s="4">
        <v>0</v>
      </c>
      <c r="L61" s="4">
        <v>0</v>
      </c>
      <c r="M61" s="4">
        <v>0</v>
      </c>
      <c r="N61" s="4">
        <f>AG61</f>
        <v>15</v>
      </c>
      <c r="O61" s="14">
        <f>RANK(N61,N:N)</f>
        <v>59</v>
      </c>
      <c r="P61" s="4">
        <f>SUM(D61:M61)</f>
        <v>6</v>
      </c>
      <c r="Q61" s="4">
        <f>RANK(P61,P:P)</f>
        <v>60</v>
      </c>
      <c r="R61" s="4">
        <f>Q61-O61</f>
        <v>1</v>
      </c>
      <c r="S61" s="10">
        <f>N61/P61</f>
        <v>2.5</v>
      </c>
      <c r="T61" s="2" t="s">
        <v>38</v>
      </c>
      <c r="U61" s="2" t="s">
        <v>53</v>
      </c>
      <c r="W61" s="2">
        <f t="shared" si="1"/>
        <v>9</v>
      </c>
      <c r="X61" s="2">
        <f t="shared" si="2"/>
        <v>0</v>
      </c>
      <c r="Y61" s="2">
        <f t="shared" si="3"/>
        <v>0</v>
      </c>
      <c r="Z61" s="2">
        <f t="shared" si="4"/>
        <v>0</v>
      </c>
      <c r="AA61" s="2">
        <f t="shared" si="5"/>
        <v>0</v>
      </c>
      <c r="AB61" s="2">
        <f t="shared" si="6"/>
        <v>0</v>
      </c>
      <c r="AC61" s="2">
        <f t="shared" si="7"/>
        <v>6</v>
      </c>
      <c r="AD61" s="2">
        <f t="shared" si="8"/>
        <v>0</v>
      </c>
      <c r="AE61" s="2">
        <f t="shared" si="9"/>
        <v>0</v>
      </c>
      <c r="AF61" s="2">
        <f t="shared" si="10"/>
        <v>0</v>
      </c>
      <c r="AG61" s="2">
        <f t="shared" si="11"/>
        <v>15</v>
      </c>
    </row>
    <row r="62" spans="1:33" ht="30">
      <c r="A62" s="3" t="s">
        <v>105</v>
      </c>
      <c r="B62" s="24" t="s">
        <v>102</v>
      </c>
      <c r="C62" s="4" t="s">
        <v>15</v>
      </c>
      <c r="D62" s="4">
        <v>0</v>
      </c>
      <c r="E62" s="4">
        <v>0</v>
      </c>
      <c r="F62" s="4">
        <v>3</v>
      </c>
      <c r="G62" s="4">
        <v>0</v>
      </c>
      <c r="H62" s="4">
        <v>0</v>
      </c>
      <c r="I62" s="4">
        <v>0</v>
      </c>
      <c r="J62" s="4">
        <v>0</v>
      </c>
      <c r="K62" s="4">
        <v>5</v>
      </c>
      <c r="L62" s="4">
        <v>0</v>
      </c>
      <c r="M62" s="4">
        <v>1</v>
      </c>
      <c r="N62" s="4">
        <f>AG62</f>
        <v>15</v>
      </c>
      <c r="O62" s="14">
        <f>RANK(N62,N:N)</f>
        <v>59</v>
      </c>
      <c r="P62" s="4">
        <f>SUM(D62:M62)</f>
        <v>9</v>
      </c>
      <c r="Q62" s="4">
        <f>RANK(P62,P:P)</f>
        <v>55</v>
      </c>
      <c r="R62" s="4">
        <f>Q62-O62</f>
        <v>-4</v>
      </c>
      <c r="S62" s="10">
        <f>N62/P62</f>
        <v>1.6666666666666667</v>
      </c>
      <c r="T62" s="2" t="s">
        <v>33</v>
      </c>
      <c r="U62" s="2" t="s">
        <v>53</v>
      </c>
      <c r="W62" s="2">
        <f t="shared" si="1"/>
        <v>0</v>
      </c>
      <c r="X62" s="2">
        <f t="shared" si="2"/>
        <v>0</v>
      </c>
      <c r="Y62" s="2">
        <f t="shared" si="3"/>
        <v>9</v>
      </c>
      <c r="Z62" s="2">
        <f t="shared" si="4"/>
        <v>0</v>
      </c>
      <c r="AA62" s="2">
        <f t="shared" si="5"/>
        <v>0</v>
      </c>
      <c r="AB62" s="2">
        <f t="shared" si="6"/>
        <v>0</v>
      </c>
      <c r="AC62" s="2">
        <f t="shared" si="7"/>
        <v>0</v>
      </c>
      <c r="AD62" s="2">
        <f t="shared" si="8"/>
        <v>5</v>
      </c>
      <c r="AE62" s="2">
        <f t="shared" si="9"/>
        <v>0</v>
      </c>
      <c r="AF62" s="2">
        <f t="shared" si="10"/>
        <v>1</v>
      </c>
      <c r="AG62" s="2">
        <f t="shared" si="11"/>
        <v>15</v>
      </c>
    </row>
    <row r="63" spans="1:33" ht="30">
      <c r="A63" s="3" t="s">
        <v>104</v>
      </c>
      <c r="B63" s="24" t="s">
        <v>102</v>
      </c>
      <c r="C63" s="4" t="s">
        <v>21</v>
      </c>
      <c r="D63" s="4">
        <v>0</v>
      </c>
      <c r="E63" s="4">
        <v>0</v>
      </c>
      <c r="F63" s="4">
        <v>3</v>
      </c>
      <c r="G63" s="4">
        <v>0</v>
      </c>
      <c r="H63" s="4">
        <v>0</v>
      </c>
      <c r="I63" s="4">
        <v>0</v>
      </c>
      <c r="J63" s="4">
        <v>0</v>
      </c>
      <c r="K63" s="4">
        <v>5</v>
      </c>
      <c r="L63" s="4">
        <v>0</v>
      </c>
      <c r="M63" s="4">
        <v>1</v>
      </c>
      <c r="N63" s="4">
        <f>AG63</f>
        <v>15</v>
      </c>
      <c r="O63" s="14">
        <f>RANK(N63,N:N)</f>
        <v>59</v>
      </c>
      <c r="P63" s="4">
        <f>SUM(D63:M63)</f>
        <v>9</v>
      </c>
      <c r="Q63" s="4">
        <f>RANK(P63,P:P)</f>
        <v>55</v>
      </c>
      <c r="R63" s="4">
        <f>Q63-O63</f>
        <v>-4</v>
      </c>
      <c r="S63" s="10">
        <f>N63/P63</f>
        <v>1.6666666666666667</v>
      </c>
      <c r="T63" s="2" t="s">
        <v>55</v>
      </c>
      <c r="U63" s="2" t="s">
        <v>53</v>
      </c>
      <c r="W63" s="2">
        <f t="shared" si="1"/>
        <v>0</v>
      </c>
      <c r="X63" s="2">
        <f t="shared" si="2"/>
        <v>0</v>
      </c>
      <c r="Y63" s="2">
        <f t="shared" si="3"/>
        <v>9</v>
      </c>
      <c r="Z63" s="2">
        <f t="shared" si="4"/>
        <v>0</v>
      </c>
      <c r="AA63" s="2">
        <f t="shared" si="5"/>
        <v>0</v>
      </c>
      <c r="AB63" s="2">
        <f t="shared" si="6"/>
        <v>0</v>
      </c>
      <c r="AC63" s="2">
        <f t="shared" si="7"/>
        <v>0</v>
      </c>
      <c r="AD63" s="2">
        <f t="shared" si="8"/>
        <v>5</v>
      </c>
      <c r="AE63" s="2">
        <f t="shared" si="9"/>
        <v>0</v>
      </c>
      <c r="AF63" s="2">
        <f t="shared" si="10"/>
        <v>1</v>
      </c>
      <c r="AG63" s="2">
        <f t="shared" si="11"/>
        <v>15</v>
      </c>
    </row>
    <row r="64" spans="1:33" ht="15">
      <c r="A64" s="3" t="s">
        <v>61</v>
      </c>
      <c r="B64" s="23">
        <v>86229</v>
      </c>
      <c r="C64" s="4" t="s">
        <v>58</v>
      </c>
      <c r="D64" s="4">
        <v>0</v>
      </c>
      <c r="E64" s="4">
        <v>2</v>
      </c>
      <c r="F64" s="4">
        <v>0</v>
      </c>
      <c r="G64" s="4">
        <v>0</v>
      </c>
      <c r="H64" s="4">
        <v>4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f>AG64</f>
        <v>14</v>
      </c>
      <c r="O64" s="14">
        <f>RANK(N64,N:N)</f>
        <v>62</v>
      </c>
      <c r="P64" s="4">
        <f>SUM(D64:M64)</f>
        <v>6</v>
      </c>
      <c r="Q64" s="4">
        <f>RANK(P64,P:P)</f>
        <v>60</v>
      </c>
      <c r="R64" s="4">
        <f>Q64-O64</f>
        <v>-2</v>
      </c>
      <c r="S64" s="10">
        <f>N64/P64</f>
        <v>2.3333333333333335</v>
      </c>
      <c r="T64" s="2" t="s">
        <v>55</v>
      </c>
      <c r="U64" s="2" t="s">
        <v>53</v>
      </c>
      <c r="W64" s="2">
        <f t="shared" si="1"/>
        <v>0</v>
      </c>
      <c r="X64" s="2">
        <f t="shared" si="2"/>
        <v>6</v>
      </c>
      <c r="Y64" s="2">
        <f t="shared" si="3"/>
        <v>0</v>
      </c>
      <c r="Z64" s="2">
        <f t="shared" si="4"/>
        <v>0</v>
      </c>
      <c r="AA64" s="2">
        <f t="shared" si="5"/>
        <v>8</v>
      </c>
      <c r="AB64" s="2">
        <f t="shared" si="6"/>
        <v>0</v>
      </c>
      <c r="AC64" s="2">
        <f t="shared" si="7"/>
        <v>0</v>
      </c>
      <c r="AD64" s="2">
        <f t="shared" si="8"/>
        <v>0</v>
      </c>
      <c r="AE64" s="2">
        <f t="shared" si="9"/>
        <v>0</v>
      </c>
      <c r="AF64" s="2">
        <f t="shared" si="10"/>
        <v>0</v>
      </c>
      <c r="AG64" s="2">
        <f t="shared" si="11"/>
        <v>14</v>
      </c>
    </row>
    <row r="65" spans="1:33" ht="15">
      <c r="A65" s="3" t="s">
        <v>71</v>
      </c>
      <c r="B65" s="23">
        <v>18350</v>
      </c>
      <c r="C65" s="4" t="s">
        <v>21</v>
      </c>
      <c r="D65" s="4">
        <v>0</v>
      </c>
      <c r="E65" s="4">
        <v>3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3</v>
      </c>
      <c r="N65" s="4">
        <f>AG65</f>
        <v>12</v>
      </c>
      <c r="O65" s="14">
        <f>RANK(N65,N:N)</f>
        <v>63</v>
      </c>
      <c r="P65" s="4">
        <f>SUM(D65:M65)</f>
        <v>6</v>
      </c>
      <c r="Q65" s="4">
        <f>RANK(P65,P:P)</f>
        <v>60</v>
      </c>
      <c r="R65" s="4">
        <f>Q65-O65</f>
        <v>-3</v>
      </c>
      <c r="S65" s="10">
        <f>N65/P65</f>
        <v>2</v>
      </c>
      <c r="T65" s="2" t="s">
        <v>33</v>
      </c>
      <c r="U65" s="2" t="s">
        <v>53</v>
      </c>
      <c r="W65" s="2">
        <f t="shared" si="1"/>
        <v>0</v>
      </c>
      <c r="X65" s="2">
        <f t="shared" si="2"/>
        <v>9</v>
      </c>
      <c r="Y65" s="2">
        <f t="shared" si="3"/>
        <v>0</v>
      </c>
      <c r="Z65" s="2">
        <f t="shared" si="4"/>
        <v>0</v>
      </c>
      <c r="AA65" s="2">
        <f t="shared" si="5"/>
        <v>0</v>
      </c>
      <c r="AB65" s="2">
        <f t="shared" si="6"/>
        <v>0</v>
      </c>
      <c r="AC65" s="2">
        <f t="shared" si="7"/>
        <v>0</v>
      </c>
      <c r="AD65" s="2">
        <f t="shared" si="8"/>
        <v>0</v>
      </c>
      <c r="AE65" s="2">
        <f t="shared" si="9"/>
        <v>0</v>
      </c>
      <c r="AF65" s="2">
        <f t="shared" si="10"/>
        <v>3</v>
      </c>
      <c r="AG65" s="2">
        <f t="shared" si="11"/>
        <v>12</v>
      </c>
    </row>
    <row r="66" spans="1:33" ht="15">
      <c r="A66" s="3" t="s">
        <v>57</v>
      </c>
      <c r="B66" s="23">
        <v>341929</v>
      </c>
      <c r="C66" s="4" t="s">
        <v>58</v>
      </c>
      <c r="D66" s="4">
        <v>0</v>
      </c>
      <c r="E66" s="4">
        <v>0</v>
      </c>
      <c r="F66" s="4">
        <v>0</v>
      </c>
      <c r="G66" s="4">
        <v>0</v>
      </c>
      <c r="H66" s="4">
        <v>5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f>AG66</f>
        <v>10</v>
      </c>
      <c r="O66" s="14">
        <f>RANK(N66,N:N)</f>
        <v>64</v>
      </c>
      <c r="P66" s="4">
        <f>SUM(D66:M66)</f>
        <v>5</v>
      </c>
      <c r="Q66" s="4">
        <f>RANK(P66,P:P)</f>
        <v>64</v>
      </c>
      <c r="R66" s="4">
        <f>Q66-O66</f>
        <v>0</v>
      </c>
      <c r="S66" s="10">
        <f>N66/P66</f>
        <v>2</v>
      </c>
      <c r="T66" s="2" t="s">
        <v>55</v>
      </c>
      <c r="U66" s="2" t="s">
        <v>53</v>
      </c>
      <c r="W66" s="2">
        <f t="shared" si="1"/>
        <v>0</v>
      </c>
      <c r="X66" s="2">
        <f t="shared" si="2"/>
        <v>0</v>
      </c>
      <c r="Y66" s="2">
        <f t="shared" si="3"/>
        <v>0</v>
      </c>
      <c r="Z66" s="2">
        <f t="shared" si="4"/>
        <v>0</v>
      </c>
      <c r="AA66" s="2">
        <f t="shared" si="5"/>
        <v>10</v>
      </c>
      <c r="AB66" s="2">
        <f t="shared" si="6"/>
        <v>0</v>
      </c>
      <c r="AC66" s="2">
        <f t="shared" si="7"/>
        <v>0</v>
      </c>
      <c r="AD66" s="2">
        <f t="shared" si="8"/>
        <v>0</v>
      </c>
      <c r="AE66" s="2">
        <f t="shared" si="9"/>
        <v>0</v>
      </c>
      <c r="AF66" s="2">
        <f t="shared" si="10"/>
        <v>0</v>
      </c>
      <c r="AG66" s="2">
        <f t="shared" si="11"/>
        <v>10</v>
      </c>
    </row>
    <row r="67" spans="1:33" ht="15">
      <c r="A67" s="3" t="s">
        <v>69</v>
      </c>
      <c r="B67" s="23">
        <v>37760</v>
      </c>
      <c r="C67" s="4" t="s">
        <v>25</v>
      </c>
      <c r="D67" s="4">
        <v>0</v>
      </c>
      <c r="E67" s="4">
        <v>2</v>
      </c>
      <c r="F67" s="4">
        <v>0</v>
      </c>
      <c r="G67" s="4">
        <v>0</v>
      </c>
      <c r="H67" s="4">
        <v>2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f>AG67</f>
        <v>10</v>
      </c>
      <c r="O67" s="14">
        <f>RANK(N67,N:N)</f>
        <v>64</v>
      </c>
      <c r="P67" s="4">
        <f>SUM(D67:M67)</f>
        <v>4</v>
      </c>
      <c r="Q67" s="4">
        <f>RANK(P67,P:P)</f>
        <v>65</v>
      </c>
      <c r="R67" s="4">
        <f>Q67-O67</f>
        <v>1</v>
      </c>
      <c r="S67" s="10">
        <f>N67/P67</f>
        <v>2.5</v>
      </c>
      <c r="T67" s="2" t="s">
        <v>55</v>
      </c>
      <c r="U67" s="2" t="s">
        <v>53</v>
      </c>
      <c r="W67" s="2">
        <f t="shared" si="1"/>
        <v>0</v>
      </c>
      <c r="X67" s="2">
        <f t="shared" si="2"/>
        <v>6</v>
      </c>
      <c r="Y67" s="2">
        <f t="shared" si="3"/>
        <v>0</v>
      </c>
      <c r="Z67" s="2">
        <f t="shared" si="4"/>
        <v>0</v>
      </c>
      <c r="AA67" s="2">
        <f t="shared" si="5"/>
        <v>4</v>
      </c>
      <c r="AB67" s="2">
        <f t="shared" si="6"/>
        <v>0</v>
      </c>
      <c r="AC67" s="2">
        <f t="shared" si="7"/>
        <v>0</v>
      </c>
      <c r="AD67" s="2">
        <f t="shared" si="8"/>
        <v>0</v>
      </c>
      <c r="AE67" s="2">
        <f t="shared" si="9"/>
        <v>0</v>
      </c>
      <c r="AF67" s="2">
        <f t="shared" si="10"/>
        <v>0</v>
      </c>
      <c r="AG67" s="2">
        <f t="shared" si="11"/>
        <v>10</v>
      </c>
    </row>
    <row r="68" spans="1:33" ht="30">
      <c r="A68" s="3" t="s">
        <v>103</v>
      </c>
      <c r="B68" s="24" t="s">
        <v>102</v>
      </c>
      <c r="C68" s="4" t="s">
        <v>21</v>
      </c>
      <c r="D68" s="4">
        <v>0</v>
      </c>
      <c r="E68" s="4">
        <v>1</v>
      </c>
      <c r="F68" s="4">
        <v>1</v>
      </c>
      <c r="G68" s="4">
        <v>0</v>
      </c>
      <c r="H68" s="4">
        <v>1</v>
      </c>
      <c r="I68" s="4">
        <v>0</v>
      </c>
      <c r="J68" s="4">
        <v>0</v>
      </c>
      <c r="K68" s="4">
        <v>1</v>
      </c>
      <c r="L68" s="4">
        <v>0</v>
      </c>
      <c r="M68" s="4">
        <v>0</v>
      </c>
      <c r="N68" s="4">
        <f>AG68</f>
        <v>9</v>
      </c>
      <c r="O68" s="14">
        <f>RANK(N68,N:N)</f>
        <v>66</v>
      </c>
      <c r="P68" s="4">
        <f>SUM(D68:M68)</f>
        <v>4</v>
      </c>
      <c r="Q68" s="4">
        <f>RANK(P68,P:P)</f>
        <v>65</v>
      </c>
      <c r="R68" s="4">
        <f>Q68-O68</f>
        <v>-1</v>
      </c>
      <c r="S68" s="10">
        <f>N68/P68</f>
        <v>2.25</v>
      </c>
      <c r="T68" s="2" t="s">
        <v>98</v>
      </c>
      <c r="U68" s="2" t="s">
        <v>53</v>
      </c>
      <c r="W68" s="2">
        <f aca="true" t="shared" si="12" ref="W68:AF72">D68*D$1</f>
        <v>0</v>
      </c>
      <c r="X68" s="2">
        <f t="shared" si="12"/>
        <v>3</v>
      </c>
      <c r="Y68" s="2">
        <f t="shared" si="12"/>
        <v>3</v>
      </c>
      <c r="Z68" s="2">
        <f t="shared" si="12"/>
        <v>0</v>
      </c>
      <c r="AA68" s="2">
        <f t="shared" si="12"/>
        <v>2</v>
      </c>
      <c r="AB68" s="2">
        <f t="shared" si="12"/>
        <v>0</v>
      </c>
      <c r="AC68" s="2">
        <f t="shared" si="12"/>
        <v>0</v>
      </c>
      <c r="AD68" s="2">
        <f t="shared" si="12"/>
        <v>1</v>
      </c>
      <c r="AE68" s="2">
        <f t="shared" si="12"/>
        <v>0</v>
      </c>
      <c r="AF68" s="2">
        <f t="shared" si="12"/>
        <v>0</v>
      </c>
      <c r="AG68" s="2">
        <f>SUM(W68:AF68)</f>
        <v>9</v>
      </c>
    </row>
    <row r="69" spans="1:33" ht="15">
      <c r="A69" s="3" t="s">
        <v>84</v>
      </c>
      <c r="B69" s="23">
        <v>295467</v>
      </c>
      <c r="C69" s="4" t="s">
        <v>21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4</v>
      </c>
      <c r="M69" s="4">
        <v>0</v>
      </c>
      <c r="N69" s="4">
        <f>AG69</f>
        <v>4</v>
      </c>
      <c r="O69" s="14">
        <f>RANK(N69,N:N)</f>
        <v>67</v>
      </c>
      <c r="P69" s="4">
        <f>SUM(D69:M69)</f>
        <v>4</v>
      </c>
      <c r="Q69" s="4">
        <f>RANK(P69,P:P)</f>
        <v>65</v>
      </c>
      <c r="R69" s="4">
        <f>Q69-O69</f>
        <v>-2</v>
      </c>
      <c r="S69" s="10">
        <f>N69/P69</f>
        <v>1</v>
      </c>
      <c r="T69" s="2" t="s">
        <v>22</v>
      </c>
      <c r="U69" s="2" t="s">
        <v>79</v>
      </c>
      <c r="W69" s="2">
        <f t="shared" si="12"/>
        <v>0</v>
      </c>
      <c r="X69" s="2">
        <f t="shared" si="12"/>
        <v>0</v>
      </c>
      <c r="Y69" s="2">
        <f t="shared" si="12"/>
        <v>0</v>
      </c>
      <c r="Z69" s="2">
        <f t="shared" si="12"/>
        <v>0</v>
      </c>
      <c r="AA69" s="2">
        <f t="shared" si="12"/>
        <v>0</v>
      </c>
      <c r="AB69" s="2">
        <f t="shared" si="12"/>
        <v>0</v>
      </c>
      <c r="AC69" s="2">
        <f t="shared" si="12"/>
        <v>0</v>
      </c>
      <c r="AD69" s="2">
        <f t="shared" si="12"/>
        <v>0</v>
      </c>
      <c r="AE69" s="2">
        <f t="shared" si="12"/>
        <v>4</v>
      </c>
      <c r="AF69" s="2">
        <f t="shared" si="12"/>
        <v>0</v>
      </c>
      <c r="AG69" s="2">
        <f>SUM(W69:AF69)</f>
        <v>4</v>
      </c>
    </row>
    <row r="70" spans="1:33" ht="30">
      <c r="A70" s="3" t="s">
        <v>47</v>
      </c>
      <c r="B70" s="23">
        <v>67196</v>
      </c>
      <c r="C70" s="4" t="s">
        <v>15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2</v>
      </c>
      <c r="K70" s="4">
        <v>0</v>
      </c>
      <c r="L70" s="4">
        <v>0</v>
      </c>
      <c r="M70" s="4">
        <v>0</v>
      </c>
      <c r="N70" s="4">
        <f>AG70</f>
        <v>4</v>
      </c>
      <c r="O70" s="14">
        <f>RANK(N70,N:N)</f>
        <v>67</v>
      </c>
      <c r="P70" s="4">
        <f>SUM(D70:M70)</f>
        <v>2</v>
      </c>
      <c r="Q70" s="4">
        <f>RANK(P70,P:P)</f>
        <v>68</v>
      </c>
      <c r="R70" s="4">
        <f>Q70-O70</f>
        <v>1</v>
      </c>
      <c r="S70" s="10">
        <f>N70/P70</f>
        <v>2</v>
      </c>
      <c r="T70" s="2" t="s">
        <v>38</v>
      </c>
      <c r="U70" s="2" t="s">
        <v>36</v>
      </c>
      <c r="W70" s="2">
        <f t="shared" si="12"/>
        <v>0</v>
      </c>
      <c r="X70" s="2">
        <f t="shared" si="12"/>
        <v>0</v>
      </c>
      <c r="Y70" s="2">
        <f t="shared" si="12"/>
        <v>0</v>
      </c>
      <c r="Z70" s="2">
        <f t="shared" si="12"/>
        <v>0</v>
      </c>
      <c r="AA70" s="2">
        <f t="shared" si="12"/>
        <v>0</v>
      </c>
      <c r="AB70" s="2">
        <f t="shared" si="12"/>
        <v>0</v>
      </c>
      <c r="AC70" s="2">
        <f t="shared" si="12"/>
        <v>4</v>
      </c>
      <c r="AD70" s="2">
        <f t="shared" si="12"/>
        <v>0</v>
      </c>
      <c r="AE70" s="2">
        <f t="shared" si="12"/>
        <v>0</v>
      </c>
      <c r="AF70" s="2">
        <f t="shared" si="12"/>
        <v>0</v>
      </c>
      <c r="AG70" s="2">
        <f>SUM(W70:AF70)</f>
        <v>4</v>
      </c>
    </row>
    <row r="71" spans="1:33" ht="15">
      <c r="A71" s="3" t="s">
        <v>81</v>
      </c>
      <c r="B71" s="23">
        <v>59322</v>
      </c>
      <c r="C71" s="4" t="s">
        <v>21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1</v>
      </c>
      <c r="K71" s="4">
        <v>0</v>
      </c>
      <c r="L71" s="4">
        <v>0</v>
      </c>
      <c r="M71" s="4">
        <v>0</v>
      </c>
      <c r="N71" s="4">
        <f>AG71</f>
        <v>2</v>
      </c>
      <c r="O71" s="14">
        <f>RANK(N71,N:N)</f>
        <v>69</v>
      </c>
      <c r="P71" s="4">
        <f>SUM(D71:M71)</f>
        <v>1</v>
      </c>
      <c r="Q71" s="4">
        <f>RANK(P71,P:P)</f>
        <v>69</v>
      </c>
      <c r="R71" s="4">
        <f>Q71-O71</f>
        <v>0</v>
      </c>
      <c r="S71" s="10">
        <f>N71/P71</f>
        <v>2</v>
      </c>
      <c r="T71" s="2" t="s">
        <v>22</v>
      </c>
      <c r="U71" s="2" t="s">
        <v>79</v>
      </c>
      <c r="W71" s="2">
        <f t="shared" si="12"/>
        <v>0</v>
      </c>
      <c r="X71" s="2">
        <f t="shared" si="12"/>
        <v>0</v>
      </c>
      <c r="Y71" s="2">
        <f t="shared" si="12"/>
        <v>0</v>
      </c>
      <c r="Z71" s="2">
        <f t="shared" si="12"/>
        <v>0</v>
      </c>
      <c r="AA71" s="2">
        <f t="shared" si="12"/>
        <v>0</v>
      </c>
      <c r="AB71" s="2">
        <f t="shared" si="12"/>
        <v>0</v>
      </c>
      <c r="AC71" s="2">
        <f t="shared" si="12"/>
        <v>2</v>
      </c>
      <c r="AD71" s="2">
        <f t="shared" si="12"/>
        <v>0</v>
      </c>
      <c r="AE71" s="2">
        <f t="shared" si="12"/>
        <v>0</v>
      </c>
      <c r="AF71" s="2">
        <f t="shared" si="12"/>
        <v>0</v>
      </c>
      <c r="AG71" s="2">
        <f>SUM(W71:AF71)</f>
        <v>2</v>
      </c>
    </row>
    <row r="72" spans="1:33" ht="30">
      <c r="A72" s="3" t="s">
        <v>80</v>
      </c>
      <c r="B72" s="23">
        <v>51978</v>
      </c>
      <c r="C72" s="4" t="s">
        <v>21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f>AG72</f>
        <v>0</v>
      </c>
      <c r="O72" s="14">
        <f>RANK(N72,N:N)</f>
        <v>70</v>
      </c>
      <c r="P72" s="4">
        <f>SUM(D72:M72)</f>
        <v>0</v>
      </c>
      <c r="Q72" s="4">
        <f>RANK(P72,P:P)</f>
        <v>70</v>
      </c>
      <c r="R72" s="4">
        <f>Q72-O72</f>
        <v>0</v>
      </c>
      <c r="S72" s="10">
        <v>0</v>
      </c>
      <c r="T72" s="2" t="s">
        <v>22</v>
      </c>
      <c r="U72" s="2" t="s">
        <v>79</v>
      </c>
      <c r="W72" s="2">
        <f t="shared" si="12"/>
        <v>0</v>
      </c>
      <c r="X72" s="2">
        <f t="shared" si="12"/>
        <v>0</v>
      </c>
      <c r="Y72" s="2">
        <f t="shared" si="12"/>
        <v>0</v>
      </c>
      <c r="Z72" s="2">
        <f t="shared" si="12"/>
        <v>0</v>
      </c>
      <c r="AA72" s="2">
        <f t="shared" si="12"/>
        <v>0</v>
      </c>
      <c r="AB72" s="2">
        <f t="shared" si="12"/>
        <v>0</v>
      </c>
      <c r="AC72" s="2">
        <f t="shared" si="12"/>
        <v>0</v>
      </c>
      <c r="AD72" s="2">
        <f t="shared" si="12"/>
        <v>0</v>
      </c>
      <c r="AE72" s="2">
        <f t="shared" si="12"/>
        <v>0</v>
      </c>
      <c r="AF72" s="2">
        <f t="shared" si="12"/>
        <v>0</v>
      </c>
      <c r="AG72" s="2">
        <f>SUM(W72:AF72)</f>
        <v>0</v>
      </c>
    </row>
    <row r="73" ht="15"/>
    <row r="74" ht="15" hidden="1"/>
  </sheetData>
  <sheetProtection/>
  <autoFilter ref="A2:S72">
    <sortState ref="A3:S72">
      <sortCondition sortBy="value" ref="O3:O72"/>
    </sortState>
  </autoFilter>
  <mergeCells count="1">
    <mergeCell ref="W1:AG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Phil</dc:creator>
  <cp:keywords/>
  <dc:description/>
  <cp:lastModifiedBy>Mr. Phil</cp:lastModifiedBy>
  <dcterms:created xsi:type="dcterms:W3CDTF">2013-11-01T15:27:28Z</dcterms:created>
  <dcterms:modified xsi:type="dcterms:W3CDTF">2013-11-10T21:49:29Z</dcterms:modified>
  <cp:category/>
  <cp:version/>
  <cp:contentType/>
  <cp:contentStatus/>
</cp:coreProperties>
</file>